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5345" windowHeight="4470"/>
  </bookViews>
  <sheets>
    <sheet name="Plan1" sheetId="5" r:id="rId1"/>
  </sheets>
  <definedNames>
    <definedName name="_xlnm.Print_Area" localSheetId="0">Plan1!$A$1:$K$165</definedName>
    <definedName name="COD_NUMERO">#REF!</definedName>
    <definedName name="COD_NUMERO_ENTRADA">#REF!</definedName>
    <definedName name="COD_NUMERO_SAIDA">#REF!</definedName>
    <definedName name="COD_QTDE_ENTRADA">#REF!</definedName>
    <definedName name="COD_QTDE_SAIDA">#REF!</definedName>
    <definedName name="ESTOQUE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3" i="5" l="1"/>
  <c r="J153" i="5" s="1"/>
  <c r="H154" i="5"/>
  <c r="J154" i="5" s="1"/>
  <c r="H152" i="5"/>
  <c r="J152" i="5" s="1"/>
  <c r="H10" i="5"/>
  <c r="I10" i="5" s="1"/>
  <c r="K10" i="5" s="1"/>
  <c r="H11" i="5"/>
  <c r="I11" i="5" s="1"/>
  <c r="K11" i="5" s="1"/>
  <c r="H12" i="5"/>
  <c r="I12" i="5" s="1"/>
  <c r="K12" i="5" s="1"/>
  <c r="H13" i="5"/>
  <c r="I13" i="5" s="1"/>
  <c r="K13" i="5" s="1"/>
  <c r="H14" i="5"/>
  <c r="I14" i="5" s="1"/>
  <c r="K14" i="5" s="1"/>
  <c r="H15" i="5"/>
  <c r="I15" i="5" s="1"/>
  <c r="K15" i="5" s="1"/>
  <c r="H16" i="5"/>
  <c r="I16" i="5" s="1"/>
  <c r="K16" i="5" s="1"/>
  <c r="H17" i="5"/>
  <c r="I17" i="5" s="1"/>
  <c r="K17" i="5" s="1"/>
  <c r="H18" i="5"/>
  <c r="J18" i="5" s="1"/>
  <c r="H19" i="5"/>
  <c r="I19" i="5" s="1"/>
  <c r="K19" i="5" s="1"/>
  <c r="H20" i="5"/>
  <c r="I20" i="5" s="1"/>
  <c r="K20" i="5" s="1"/>
  <c r="H21" i="5"/>
  <c r="J21" i="5" s="1"/>
  <c r="H22" i="5"/>
  <c r="I22" i="5" s="1"/>
  <c r="K22" i="5" s="1"/>
  <c r="H23" i="5"/>
  <c r="I23" i="5" s="1"/>
  <c r="K23" i="5" s="1"/>
  <c r="H24" i="5"/>
  <c r="I24" i="5" s="1"/>
  <c r="K24" i="5" s="1"/>
  <c r="H25" i="5"/>
  <c r="I25" i="5" s="1"/>
  <c r="K25" i="5" s="1"/>
  <c r="H26" i="5"/>
  <c r="I26" i="5" s="1"/>
  <c r="K26" i="5" s="1"/>
  <c r="H27" i="5"/>
  <c r="I27" i="5" s="1"/>
  <c r="K27" i="5" s="1"/>
  <c r="H28" i="5"/>
  <c r="I28" i="5" s="1"/>
  <c r="K28" i="5" s="1"/>
  <c r="H29" i="5"/>
  <c r="I29" i="5" s="1"/>
  <c r="K29" i="5" s="1"/>
  <c r="H30" i="5"/>
  <c r="I30" i="5" s="1"/>
  <c r="K30" i="5" s="1"/>
  <c r="H31" i="5"/>
  <c r="I31" i="5" s="1"/>
  <c r="K31" i="5" s="1"/>
  <c r="H32" i="5"/>
  <c r="I32" i="5" s="1"/>
  <c r="K32" i="5" s="1"/>
  <c r="H33" i="5"/>
  <c r="I33" i="5" s="1"/>
  <c r="K33" i="5" s="1"/>
  <c r="H34" i="5"/>
  <c r="I34" i="5" s="1"/>
  <c r="K34" i="5" s="1"/>
  <c r="H35" i="5"/>
  <c r="I35" i="5" s="1"/>
  <c r="K35" i="5" s="1"/>
  <c r="H36" i="5"/>
  <c r="I36" i="5" s="1"/>
  <c r="K36" i="5" s="1"/>
  <c r="H37" i="5"/>
  <c r="I37" i="5" s="1"/>
  <c r="K37" i="5" s="1"/>
  <c r="H38" i="5"/>
  <c r="I38" i="5" s="1"/>
  <c r="K38" i="5" s="1"/>
  <c r="H39" i="5"/>
  <c r="J39" i="5" s="1"/>
  <c r="H40" i="5"/>
  <c r="J40" i="5" s="1"/>
  <c r="H41" i="5"/>
  <c r="I41" i="5" s="1"/>
  <c r="K41" i="5" s="1"/>
  <c r="H42" i="5"/>
  <c r="J42" i="5" s="1"/>
  <c r="H43" i="5"/>
  <c r="J43" i="5" s="1"/>
  <c r="H44" i="5"/>
  <c r="I44" i="5" s="1"/>
  <c r="K44" i="5" s="1"/>
  <c r="H45" i="5"/>
  <c r="J45" i="5" s="1"/>
  <c r="H46" i="5"/>
  <c r="I46" i="5" s="1"/>
  <c r="K46" i="5" s="1"/>
  <c r="H47" i="5"/>
  <c r="I47" i="5" s="1"/>
  <c r="K47" i="5" s="1"/>
  <c r="H48" i="5"/>
  <c r="J48" i="5" s="1"/>
  <c r="H49" i="5"/>
  <c r="I49" i="5" s="1"/>
  <c r="K49" i="5" s="1"/>
  <c r="H50" i="5"/>
  <c r="I50" i="5" s="1"/>
  <c r="K50" i="5" s="1"/>
  <c r="H51" i="5"/>
  <c r="I51" i="5" s="1"/>
  <c r="K51" i="5" s="1"/>
  <c r="H52" i="5"/>
  <c r="I52" i="5" s="1"/>
  <c r="K52" i="5" s="1"/>
  <c r="H53" i="5"/>
  <c r="I53" i="5" s="1"/>
  <c r="K53" i="5" s="1"/>
  <c r="H54" i="5"/>
  <c r="I54" i="5" s="1"/>
  <c r="K54" i="5" s="1"/>
  <c r="H55" i="5"/>
  <c r="I55" i="5" s="1"/>
  <c r="K55" i="5" s="1"/>
  <c r="H56" i="5"/>
  <c r="I56" i="5" s="1"/>
  <c r="K56" i="5" s="1"/>
  <c r="H57" i="5"/>
  <c r="I57" i="5" s="1"/>
  <c r="K57" i="5" s="1"/>
  <c r="H58" i="5"/>
  <c r="I58" i="5" s="1"/>
  <c r="K58" i="5" s="1"/>
  <c r="H59" i="5"/>
  <c r="I59" i="5" s="1"/>
  <c r="K59" i="5" s="1"/>
  <c r="H60" i="5"/>
  <c r="I60" i="5" s="1"/>
  <c r="K60" i="5" s="1"/>
  <c r="H61" i="5"/>
  <c r="I61" i="5" s="1"/>
  <c r="K61" i="5" s="1"/>
  <c r="H62" i="5"/>
  <c r="I62" i="5" s="1"/>
  <c r="K62" i="5" s="1"/>
  <c r="H63" i="5"/>
  <c r="I63" i="5" s="1"/>
  <c r="K63" i="5" s="1"/>
  <c r="H64" i="5"/>
  <c r="I64" i="5" s="1"/>
  <c r="K64" i="5" s="1"/>
  <c r="H65" i="5"/>
  <c r="I65" i="5" s="1"/>
  <c r="K65" i="5" s="1"/>
  <c r="H66" i="5"/>
  <c r="J66" i="5" s="1"/>
  <c r="H67" i="5"/>
  <c r="I67" i="5" s="1"/>
  <c r="K67" i="5" s="1"/>
  <c r="H68" i="5"/>
  <c r="I68" i="5" s="1"/>
  <c r="K68" i="5" s="1"/>
  <c r="H69" i="5"/>
  <c r="I69" i="5" s="1"/>
  <c r="K69" i="5" s="1"/>
  <c r="H70" i="5"/>
  <c r="I70" i="5" s="1"/>
  <c r="K70" i="5" s="1"/>
  <c r="H71" i="5"/>
  <c r="I71" i="5" s="1"/>
  <c r="K71" i="5" s="1"/>
  <c r="H72" i="5"/>
  <c r="I72" i="5" s="1"/>
  <c r="K72" i="5" s="1"/>
  <c r="H73" i="5"/>
  <c r="I73" i="5" s="1"/>
  <c r="K73" i="5" s="1"/>
  <c r="H74" i="5"/>
  <c r="I74" i="5" s="1"/>
  <c r="K74" i="5" s="1"/>
  <c r="H75" i="5"/>
  <c r="I75" i="5" s="1"/>
  <c r="K75" i="5" s="1"/>
  <c r="H76" i="5"/>
  <c r="I76" i="5" s="1"/>
  <c r="K76" i="5" s="1"/>
  <c r="H77" i="5"/>
  <c r="I77" i="5" s="1"/>
  <c r="K77" i="5" s="1"/>
  <c r="H78" i="5"/>
  <c r="I78" i="5" s="1"/>
  <c r="K78" i="5" s="1"/>
  <c r="H79" i="5"/>
  <c r="J79" i="5" s="1"/>
  <c r="H80" i="5"/>
  <c r="I80" i="5" s="1"/>
  <c r="K80" i="5" s="1"/>
  <c r="H81" i="5"/>
  <c r="I81" i="5" s="1"/>
  <c r="K81" i="5" s="1"/>
  <c r="H82" i="5"/>
  <c r="I82" i="5" s="1"/>
  <c r="K82" i="5" s="1"/>
  <c r="H83" i="5"/>
  <c r="I83" i="5" s="1"/>
  <c r="K83" i="5" s="1"/>
  <c r="H84" i="5"/>
  <c r="I84" i="5" s="1"/>
  <c r="K84" i="5" s="1"/>
  <c r="H85" i="5"/>
  <c r="J85" i="5" s="1"/>
  <c r="H86" i="5"/>
  <c r="I86" i="5" s="1"/>
  <c r="K86" i="5" s="1"/>
  <c r="H87" i="5"/>
  <c r="I87" i="5" s="1"/>
  <c r="K87" i="5" s="1"/>
  <c r="H88" i="5"/>
  <c r="I88" i="5" s="1"/>
  <c r="K88" i="5" s="1"/>
  <c r="H89" i="5"/>
  <c r="I89" i="5" s="1"/>
  <c r="K89" i="5" s="1"/>
  <c r="H90" i="5"/>
  <c r="I90" i="5" s="1"/>
  <c r="K90" i="5" s="1"/>
  <c r="H91" i="5"/>
  <c r="I91" i="5" s="1"/>
  <c r="K91" i="5" s="1"/>
  <c r="H92" i="5"/>
  <c r="I92" i="5" s="1"/>
  <c r="K92" i="5" s="1"/>
  <c r="H93" i="5"/>
  <c r="I93" i="5" s="1"/>
  <c r="K93" i="5" s="1"/>
  <c r="H94" i="5"/>
  <c r="I94" i="5" s="1"/>
  <c r="K94" i="5" s="1"/>
  <c r="H95" i="5"/>
  <c r="I95" i="5" s="1"/>
  <c r="K95" i="5" s="1"/>
  <c r="H96" i="5"/>
  <c r="I96" i="5" s="1"/>
  <c r="K96" i="5" s="1"/>
  <c r="H97" i="5"/>
  <c r="I97" i="5" s="1"/>
  <c r="K97" i="5" s="1"/>
  <c r="H98" i="5"/>
  <c r="J98" i="5" s="1"/>
  <c r="H99" i="5"/>
  <c r="I99" i="5" s="1"/>
  <c r="K99" i="5" s="1"/>
  <c r="H100" i="5"/>
  <c r="I100" i="5" s="1"/>
  <c r="K100" i="5" s="1"/>
  <c r="H101" i="5"/>
  <c r="I101" i="5" s="1"/>
  <c r="K101" i="5" s="1"/>
  <c r="H102" i="5"/>
  <c r="I102" i="5" s="1"/>
  <c r="K102" i="5" s="1"/>
  <c r="H103" i="5"/>
  <c r="I103" i="5" s="1"/>
  <c r="K103" i="5" s="1"/>
  <c r="H104" i="5"/>
  <c r="I104" i="5" s="1"/>
  <c r="K104" i="5" s="1"/>
  <c r="H105" i="5"/>
  <c r="I105" i="5" s="1"/>
  <c r="K105" i="5" s="1"/>
  <c r="H106" i="5"/>
  <c r="I106" i="5" s="1"/>
  <c r="K106" i="5" s="1"/>
  <c r="H107" i="5"/>
  <c r="I107" i="5" s="1"/>
  <c r="K107" i="5" s="1"/>
  <c r="H108" i="5"/>
  <c r="I108" i="5" s="1"/>
  <c r="K108" i="5" s="1"/>
  <c r="H109" i="5"/>
  <c r="I109" i="5" s="1"/>
  <c r="K109" i="5" s="1"/>
  <c r="H110" i="5"/>
  <c r="I110" i="5" s="1"/>
  <c r="K110" i="5" s="1"/>
  <c r="H111" i="5"/>
  <c r="J111" i="5" s="1"/>
  <c r="H112" i="5"/>
  <c r="I112" i="5" s="1"/>
  <c r="K112" i="5" s="1"/>
  <c r="H113" i="5"/>
  <c r="I113" i="5" s="1"/>
  <c r="K113" i="5" s="1"/>
  <c r="H114" i="5"/>
  <c r="J114" i="5" s="1"/>
  <c r="H115" i="5"/>
  <c r="I115" i="5" s="1"/>
  <c r="K115" i="5" s="1"/>
  <c r="H116" i="5"/>
  <c r="I116" i="5" s="1"/>
  <c r="K116" i="5" s="1"/>
  <c r="H117" i="5"/>
  <c r="I117" i="5" s="1"/>
  <c r="K117" i="5" s="1"/>
  <c r="H118" i="5"/>
  <c r="I118" i="5" s="1"/>
  <c r="K118" i="5" s="1"/>
  <c r="H119" i="5"/>
  <c r="I119" i="5" s="1"/>
  <c r="K119" i="5" s="1"/>
  <c r="H120" i="5"/>
  <c r="J120" i="5" s="1"/>
  <c r="H121" i="5"/>
  <c r="I121" i="5" s="1"/>
  <c r="K121" i="5" s="1"/>
  <c r="H122" i="5"/>
  <c r="I122" i="5" s="1"/>
  <c r="K122" i="5" s="1"/>
  <c r="H123" i="5"/>
  <c r="I123" i="5" s="1"/>
  <c r="K123" i="5" s="1"/>
  <c r="H124" i="5"/>
  <c r="I124" i="5" s="1"/>
  <c r="K124" i="5" s="1"/>
  <c r="H125" i="5"/>
  <c r="I125" i="5" s="1"/>
  <c r="K125" i="5" s="1"/>
  <c r="H126" i="5"/>
  <c r="I126" i="5" s="1"/>
  <c r="K126" i="5" s="1"/>
  <c r="H127" i="5"/>
  <c r="I127" i="5" s="1"/>
  <c r="K127" i="5" s="1"/>
  <c r="H128" i="5"/>
  <c r="I128" i="5" s="1"/>
  <c r="K128" i="5" s="1"/>
  <c r="H129" i="5"/>
  <c r="I129" i="5" s="1"/>
  <c r="K129" i="5" s="1"/>
  <c r="H130" i="5"/>
  <c r="J130" i="5" s="1"/>
  <c r="H131" i="5"/>
  <c r="I131" i="5" s="1"/>
  <c r="K131" i="5" s="1"/>
  <c r="H132" i="5"/>
  <c r="I132" i="5" s="1"/>
  <c r="K132" i="5" s="1"/>
  <c r="H133" i="5"/>
  <c r="I133" i="5" s="1"/>
  <c r="K133" i="5" s="1"/>
  <c r="H134" i="5"/>
  <c r="I134" i="5" s="1"/>
  <c r="K134" i="5" s="1"/>
  <c r="H135" i="5"/>
  <c r="I135" i="5" s="1"/>
  <c r="K135" i="5" s="1"/>
  <c r="H136" i="5"/>
  <c r="J136" i="5" s="1"/>
  <c r="H137" i="5"/>
  <c r="I137" i="5" s="1"/>
  <c r="K137" i="5" s="1"/>
  <c r="H138" i="5"/>
  <c r="I138" i="5" s="1"/>
  <c r="K138" i="5" s="1"/>
  <c r="H139" i="5"/>
  <c r="I139" i="5" s="1"/>
  <c r="K139" i="5" s="1"/>
  <c r="H140" i="5"/>
  <c r="I140" i="5" s="1"/>
  <c r="K140" i="5" s="1"/>
  <c r="H141" i="5"/>
  <c r="J141" i="5" s="1"/>
  <c r="H142" i="5"/>
  <c r="I142" i="5" s="1"/>
  <c r="K142" i="5" s="1"/>
  <c r="H143" i="5"/>
  <c r="I143" i="5" s="1"/>
  <c r="K143" i="5" s="1"/>
  <c r="H144" i="5"/>
  <c r="I144" i="5" s="1"/>
  <c r="K144" i="5" s="1"/>
  <c r="H145" i="5"/>
  <c r="I145" i="5" s="1"/>
  <c r="K145" i="5" s="1"/>
  <c r="H146" i="5"/>
  <c r="J146" i="5" s="1"/>
  <c r="H147" i="5"/>
  <c r="I147" i="5" s="1"/>
  <c r="K147" i="5" s="1"/>
  <c r="J13" i="5"/>
  <c r="J29" i="5"/>
  <c r="J33" i="5"/>
  <c r="J37" i="5"/>
  <c r="J41" i="5"/>
  <c r="J49" i="5"/>
  <c r="J61" i="5"/>
  <c r="J69" i="5"/>
  <c r="J93" i="5"/>
  <c r="J101" i="5"/>
  <c r="J119" i="5"/>
  <c r="J125" i="5"/>
  <c r="J138" i="5"/>
  <c r="H9" i="5"/>
  <c r="I9" i="5" s="1"/>
  <c r="K9" i="5" s="1"/>
  <c r="J32" i="5" l="1"/>
  <c r="J17" i="5"/>
  <c r="I152" i="5"/>
  <c r="K152" i="5" s="1"/>
  <c r="J151" i="5"/>
  <c r="I154" i="5"/>
  <c r="K154" i="5" s="1"/>
  <c r="J117" i="5"/>
  <c r="J56" i="5"/>
  <c r="J109" i="5"/>
  <c r="J53" i="5"/>
  <c r="J25" i="5"/>
  <c r="I85" i="5"/>
  <c r="K85" i="5" s="1"/>
  <c r="J137" i="5"/>
  <c r="J133" i="5"/>
  <c r="J77" i="5"/>
  <c r="J36" i="5"/>
  <c r="I21" i="5"/>
  <c r="K21" i="5" s="1"/>
  <c r="I153" i="5"/>
  <c r="K153" i="5" s="1"/>
  <c r="J26" i="5"/>
  <c r="J71" i="5"/>
  <c r="J15" i="5"/>
  <c r="I45" i="5"/>
  <c r="K45" i="5" s="1"/>
  <c r="J145" i="5"/>
  <c r="J103" i="5"/>
  <c r="J34" i="5"/>
  <c r="J87" i="5"/>
  <c r="J50" i="5"/>
  <c r="I141" i="5"/>
  <c r="K141" i="5" s="1"/>
  <c r="J107" i="5"/>
  <c r="J59" i="5"/>
  <c r="J143" i="5"/>
  <c r="J106" i="5"/>
  <c r="J90" i="5"/>
  <c r="J74" i="5"/>
  <c r="J47" i="5"/>
  <c r="J121" i="5"/>
  <c r="J105" i="5"/>
  <c r="J89" i="5"/>
  <c r="J73" i="5"/>
  <c r="J57" i="5"/>
  <c r="J31" i="5"/>
  <c r="J10" i="5"/>
  <c r="I130" i="5"/>
  <c r="K130" i="5" s="1"/>
  <c r="I114" i="5"/>
  <c r="K114" i="5" s="1"/>
  <c r="I98" i="5"/>
  <c r="K98" i="5" s="1"/>
  <c r="I66" i="5"/>
  <c r="K66" i="5" s="1"/>
  <c r="I18" i="5"/>
  <c r="K18" i="5" s="1"/>
  <c r="J55" i="5"/>
  <c r="J82" i="5"/>
  <c r="I146" i="5"/>
  <c r="K146" i="5" s="1"/>
  <c r="J129" i="5"/>
  <c r="J113" i="5"/>
  <c r="J97" i="5"/>
  <c r="J81" i="5"/>
  <c r="J65" i="5"/>
  <c r="J51" i="5"/>
  <c r="J35" i="5"/>
  <c r="J91" i="5"/>
  <c r="J123" i="5"/>
  <c r="J75" i="5"/>
  <c r="J122" i="5"/>
  <c r="J58" i="5"/>
  <c r="I42" i="5"/>
  <c r="K42" i="5" s="1"/>
  <c r="J147" i="5"/>
  <c r="J127" i="5"/>
  <c r="J116" i="5"/>
  <c r="J96" i="5"/>
  <c r="J84" i="5"/>
  <c r="J64" i="5"/>
  <c r="J24" i="5"/>
  <c r="I136" i="5"/>
  <c r="K136" i="5" s="1"/>
  <c r="I120" i="5"/>
  <c r="K120" i="5" s="1"/>
  <c r="I48" i="5"/>
  <c r="K48" i="5" s="1"/>
  <c r="I40" i="5"/>
  <c r="K40" i="5" s="1"/>
  <c r="J135" i="5"/>
  <c r="J115" i="5"/>
  <c r="J104" i="5"/>
  <c r="J95" i="5"/>
  <c r="J83" i="5"/>
  <c r="J63" i="5"/>
  <c r="J52" i="5"/>
  <c r="J23" i="5"/>
  <c r="J11" i="5"/>
  <c r="I111" i="5"/>
  <c r="K111" i="5" s="1"/>
  <c r="I79" i="5"/>
  <c r="K79" i="5" s="1"/>
  <c r="I39" i="5"/>
  <c r="K39" i="5" s="1"/>
  <c r="J20" i="5"/>
  <c r="J132" i="5"/>
  <c r="J100" i="5"/>
  <c r="J131" i="5"/>
  <c r="J80" i="5"/>
  <c r="J68" i="5"/>
  <c r="J19" i="5"/>
  <c r="J139" i="5"/>
  <c r="J99" i="5"/>
  <c r="J67" i="5"/>
  <c r="J27" i="5"/>
  <c r="I43" i="5"/>
  <c r="K43" i="5" s="1"/>
  <c r="J128" i="5"/>
  <c r="J9" i="5"/>
  <c r="J144" i="5"/>
  <c r="J112" i="5"/>
  <c r="J16" i="5"/>
  <c r="J140" i="5"/>
  <c r="J108" i="5"/>
  <c r="J76" i="5"/>
  <c r="J44" i="5"/>
  <c r="J12" i="5"/>
  <c r="J72" i="5"/>
  <c r="J124" i="5"/>
  <c r="J92" i="5"/>
  <c r="J60" i="5"/>
  <c r="J28" i="5"/>
  <c r="J88" i="5"/>
  <c r="J142" i="5"/>
  <c r="J134" i="5"/>
  <c r="J126" i="5"/>
  <c r="J118" i="5"/>
  <c r="J110" i="5"/>
  <c r="J102" i="5"/>
  <c r="J94" i="5"/>
  <c r="J86" i="5"/>
  <c r="J78" i="5"/>
  <c r="J70" i="5"/>
  <c r="J62" i="5"/>
  <c r="J54" i="5"/>
  <c r="J46" i="5"/>
  <c r="J38" i="5"/>
  <c r="J30" i="5"/>
  <c r="J22" i="5"/>
  <c r="J14" i="5"/>
  <c r="K151" i="5" l="1"/>
  <c r="K8" i="5"/>
  <c r="J8" i="5"/>
  <c r="J155" i="5" s="1"/>
  <c r="K155" i="5" l="1"/>
</calcChain>
</file>

<file path=xl/sharedStrings.xml><?xml version="1.0" encoding="utf-8"?>
<sst xmlns="http://schemas.openxmlformats.org/spreadsheetml/2006/main" count="466" uniqueCount="313">
  <si>
    <t>KG</t>
  </si>
  <si>
    <t>M</t>
  </si>
  <si>
    <t xml:space="preserve">Item </t>
  </si>
  <si>
    <t>Descrição</t>
  </si>
  <si>
    <t xml:space="preserve">AFASTADOR ARMACAO SECUNDARIA 500MM      </t>
  </si>
  <si>
    <t>PC</t>
  </si>
  <si>
    <t xml:space="preserve">ALCA CONECTOR ESTRIBO ABERTA            </t>
  </si>
  <si>
    <t>ALCA PREF CB CA-CAL(CAA) 16MM2 MULTIPLEX</t>
  </si>
  <si>
    <t>ALCA PREF CB CA-CAL(CAA) 70MM2 MULTIPLEX</t>
  </si>
  <si>
    <t>ALÇA PREFORMADA ESTAI CABO 9,5MM</t>
  </si>
  <si>
    <t xml:space="preserve">ANEL CAIXA ZA CONCRETO PREMOLDADO       </t>
  </si>
  <si>
    <t xml:space="preserve">ANEL CAIXA ZB CONCRETO PREMOLDADO       </t>
  </si>
  <si>
    <t xml:space="preserve">ARAME ACO DN 2,76MM (12) BAIXO TEOR CAR </t>
  </si>
  <si>
    <t xml:space="preserve">ARO COM TAMPA ARTIC CAIXA ZA            </t>
  </si>
  <si>
    <t>ARO COM TAMPA ARTIC CAIXA ZB PASSEIO</t>
  </si>
  <si>
    <t>ARRUELA QUADRADA 38X18X3MM</t>
  </si>
  <si>
    <t xml:space="preserve">BASE 10A P/ RELE FOTOELETRICO           </t>
  </si>
  <si>
    <t>BRAÇADEIRA PLÁSTICA CABO MULTIPLEXADO</t>
  </si>
  <si>
    <t>BRAÇO ANTIBALANÇO 15KV</t>
  </si>
  <si>
    <t xml:space="preserve">BRAÇO COM GRAMPO DE SUSPENSÃO ITEM 2    </t>
  </si>
  <si>
    <t xml:space="preserve">BRACO IP TIPO MEDIO                     </t>
  </si>
  <si>
    <t>BRAÇO SUPORTE C</t>
  </si>
  <si>
    <t>BRAÇO SUPORTE COM GRAMPO DE SUSPENSÃO ITEM 1</t>
  </si>
  <si>
    <t>CJ</t>
  </si>
  <si>
    <t>BRAÇO SUPORTE L</t>
  </si>
  <si>
    <t>BRAÇO TIPO J PARA RDP</t>
  </si>
  <si>
    <t xml:space="preserve">CABO ACO DN 6,4MM (1/4P) SM 7 FIOS ZINC </t>
  </si>
  <si>
    <t xml:space="preserve">CABO AL 1X 16MM2 XLPE 0,6/1KV           </t>
  </si>
  <si>
    <t>CABO AL 1X 50MM² 15KV PROTEGIDO</t>
  </si>
  <si>
    <t>CABO AL 1X240MM² 1KV</t>
  </si>
  <si>
    <t>CABO CU 1X 1,5MM² 1KV XLPE</t>
  </si>
  <si>
    <t>CABO DE AÇO HS 3/8P (9,5MM) 7FIOS</t>
  </si>
  <si>
    <t xml:space="preserve">CABO DUPLEX CA 1X1X16+16MM2 0,6/1KV     </t>
  </si>
  <si>
    <t>CABO QUADRUPLEX CA 3X1X 16+16MM2 0,6/1KV</t>
  </si>
  <si>
    <t>CABO QUADRUPLEX CA 3X1X 70+70 1KV</t>
  </si>
  <si>
    <t>CABO QUADRUPLEX CA 3X1X120+70 1KV</t>
  </si>
  <si>
    <t>CANTONEIRA PARA BRAÇO C</t>
  </si>
  <si>
    <t>CARTUCHO DE APLICAÇÃO VERMELHO</t>
  </si>
  <si>
    <t>CHAVE FUSÍVEL 15KV PF 100A 7,1KA</t>
  </si>
  <si>
    <t>CHICOTE DUPLO 2,5M PARA IP POSTE AÇO OCTOGONAL</t>
  </si>
  <si>
    <t>CHICOTE SIMPLES 2,5M PARA IP POSTE AÇO OCTOGONAL</t>
  </si>
  <si>
    <t>CINTA DE AÇO D 170MM</t>
  </si>
  <si>
    <t>CINTA DE AÇO D 180MM</t>
  </si>
  <si>
    <t>CINTA DE AÇO D 190MM</t>
  </si>
  <si>
    <t>CINTA DE AÇO D 200MM</t>
  </si>
  <si>
    <t>CINTA DE AÇO D 210MM</t>
  </si>
  <si>
    <t>CINTA DE AÇO D 220MM</t>
  </si>
  <si>
    <t>CINTA DE AÇO D 230MM</t>
  </si>
  <si>
    <t>CINTA DE AÇO D 250MM</t>
  </si>
  <si>
    <t>CINTA DE AÇO D 260MM</t>
  </si>
  <si>
    <t>COBERTURA PROTETORA BUCHA BT TRANSFORMADOR ITEM 1</t>
  </si>
  <si>
    <t>COBERTURA PROTETORA BUCHA BT TRANSFORMADOR ITEM 2</t>
  </si>
  <si>
    <t>COBERTURA PROTETORA PARA BUCHA DE EQUIPAMENTO</t>
  </si>
  <si>
    <t xml:space="preserve">CONDUITE FLEXIVEL PVC 3/4P              </t>
  </si>
  <si>
    <t xml:space="preserve">CONECTOR ATER. FERRAGEM IP FIO AL 10MM2 </t>
  </si>
  <si>
    <t xml:space="preserve">CONECTOR COMP FORM H(1) 16-35 X 16-35   </t>
  </si>
  <si>
    <t xml:space="preserve">CONECTOR COMP FORM H(2) 25-70 X 16-35   </t>
  </si>
  <si>
    <t xml:space="preserve">CONECTOR COMP FORM H(3) 50-70 X 50-70   </t>
  </si>
  <si>
    <t xml:space="preserve">CONECTOR CUNHA IT3+COBERTURA ISOLANTE 3 </t>
  </si>
  <si>
    <t xml:space="preserve">CONECTOR DER 1.27-6.34MM CUNHA (3) VERM </t>
  </si>
  <si>
    <t>CONECTOR DER 3.17-8.12MM CUNHA (1) CINZA</t>
  </si>
  <si>
    <t>CONECTOR DER 3.17-8.12MM CUNHA (2) VERDE</t>
  </si>
  <si>
    <t>CONECTOR PERFURACAO  16-70/6-35</t>
  </si>
  <si>
    <t xml:space="preserve">CONECTOR PERFURACAO  70-120/10-35 NILED </t>
  </si>
  <si>
    <t>CONECTOR PERFURACAO  70-120/70-120</t>
  </si>
  <si>
    <t xml:space="preserve">CONECTOR TERM COMP CB ACO 6.4MM 1 FURO  </t>
  </si>
  <si>
    <t>CONETOR CUNHA AL  50MM² COM ESTRIBO</t>
  </si>
  <si>
    <t>CONETOR CUNHA CU ITEM 4</t>
  </si>
  <si>
    <t>CONETOR CUNHA ITEM 4 + COBERTURA ISOLANTE ITEM 3</t>
  </si>
  <si>
    <t xml:space="preserve">CONETOR DE PERFURAÇÃO 35-120MM²/1,5MM²  </t>
  </si>
  <si>
    <t>CONETOR FORMATO H ITEM 1 CAA 13-34MM² / 13-34MM²</t>
  </si>
  <si>
    <t>CONETOR PARA ATERRAMENTO DE FERRAGENS DE IP</t>
  </si>
  <si>
    <t>CONETOR TERMINAL ATERRAMENTO TEMPORÁRIO P/ CHAVES</t>
  </si>
  <si>
    <t>CONETOR TERMINAL COMP CAA 170MM² / 40MM² COMPAC</t>
  </si>
  <si>
    <t xml:space="preserve">CONETOR TERMINAL COMPRESSÃO 1F 50MM² </t>
  </si>
  <si>
    <t>CONETOR TERMINAL COMPRESSÃO 1F AÇO  6,4MM / 21MM²</t>
  </si>
  <si>
    <t>CONETOR,TERMINAL,CABO CA 50MM²,DN 8,2MM,RETO,COMP</t>
  </si>
  <si>
    <t>CRUZETA DE FIBRA DE VIDRO 2,40M</t>
  </si>
  <si>
    <t>CURVA ZINCADA P/ ELETRODUTO 2" 90 GRAUS</t>
  </si>
  <si>
    <t>ELETRODUTO ACO ZINC 2"C/1 LUVA.PR GROSSA</t>
  </si>
  <si>
    <t xml:space="preserve">ELETRODUTO CORRUGADO PEAD 63mm METRO    </t>
  </si>
  <si>
    <t>ELO FUSÍVEL BOTÃO 500MM    3H</t>
  </si>
  <si>
    <t>ELO FUSÍVEL BOTÃO 500MM    5H</t>
  </si>
  <si>
    <t>ELO FUSÍVEL BOTÃO 500MM    8K</t>
  </si>
  <si>
    <t>ESPAÇADOR LOSANGULAR PARA 50-150MM²</t>
  </si>
  <si>
    <t>ESPAÇADOR MONOFÁSICO 2A 50-150MM²</t>
  </si>
  <si>
    <t>ESTRIBO PARA  BRAÇO TIPO L</t>
  </si>
  <si>
    <t xml:space="preserve">FITA DE IDENTIFICAÇÃO EM VALA           </t>
  </si>
  <si>
    <t xml:space="preserve">FITA ISOLANTE 19MMX10M AUTOFUSAO        </t>
  </si>
  <si>
    <t xml:space="preserve">FITA ISOLANTE ADESIVA 19MMX20M PVC      </t>
  </si>
  <si>
    <t>GANCHO OLHAL 50KN</t>
  </si>
  <si>
    <t>GRAMPO ANCORAGEM  PARA CABO 50MM²</t>
  </si>
  <si>
    <t>HASTE ATERRAMENTO 2,40M</t>
  </si>
  <si>
    <t xml:space="preserve">IDENTIFICADOR DE FASE A                 </t>
  </si>
  <si>
    <t xml:space="preserve">IDENTIFICADOR DE FASE B                 </t>
  </si>
  <si>
    <t xml:space="preserve">IDENTIFICADOR DE FASE C                 </t>
  </si>
  <si>
    <t>ISOLADOR ANCORAGEM POLIMÉRICO 15KV</t>
  </si>
  <si>
    <t>ISOLADOR PINO POLIMÉRICO 15KV</t>
  </si>
  <si>
    <t xml:space="preserve">LUVA EMENDA CABO CAL  70MM2             </t>
  </si>
  <si>
    <t>MANILHA SAPATILHA 50KN</t>
  </si>
  <si>
    <t>MANTA AUTO-ADESIVA 15KV RDP</t>
  </si>
  <si>
    <t>MÃO FRANCESA PERFILADA</t>
  </si>
  <si>
    <t xml:space="preserve">MASSA CALAFETAR COR PRETA               </t>
  </si>
  <si>
    <t xml:space="preserve">OLHAL P/ PARAFUSO CL 70KN (FORJADO)     </t>
  </si>
  <si>
    <t>OLHAL PARA PARAFUSO 50KN</t>
  </si>
  <si>
    <t xml:space="preserve">PARAFUSO CAB ABAUL PESC QUAD M16X 45MM  </t>
  </si>
  <si>
    <t xml:space="preserve">PARAFUSO CAB ABAUL PESC QUAD M16X 70MM  </t>
  </si>
  <si>
    <t>PARAFUSO CABEÇA ABAULADA M12X 40MM</t>
  </si>
  <si>
    <t>PARAFUSO CABEÇA ABAULADA M16X150MM</t>
  </si>
  <si>
    <t>PARAFUSO CABEÇA QUADRADA M16X500MM</t>
  </si>
  <si>
    <t>PARAFUSO CABEÇA SEXTAVADA M12X 40MM</t>
  </si>
  <si>
    <t>PÁRA-RAIOS 12KV 10KA ZNO</t>
  </si>
  <si>
    <t>PINO PARA ISOLADOR POLIMÉRICO ATÉ 36,2KV ITEM 1</t>
  </si>
  <si>
    <t>PORCA QUADRADA M16 24X24X13MM</t>
  </si>
  <si>
    <t>RELÉ FOTOELÉTRICO ELETRÔNICO 105-305V</t>
  </si>
  <si>
    <t>SAPATILHA</t>
  </si>
  <si>
    <t>SELA PARA CRUZETA</t>
  </si>
  <si>
    <t>SUPORTE 240MM TRANSFORMADOR POSTE CC</t>
  </si>
  <si>
    <t>SUPORTE L PARA CRUZETA</t>
  </si>
  <si>
    <t>SUPORTE IP 1 LUMINÁRIA POSTE RC OU AÇO 6/8,5M</t>
  </si>
  <si>
    <t>SUPORTE IP 2 LUMINÁRIAS POSTE RC OU AÇO 6/8,5M</t>
  </si>
  <si>
    <t>SUPORTE IP 1 LUMINÁRIA POSTE RC OU AÇO 10/12/14M</t>
  </si>
  <si>
    <t>SUPORTE IP 1 LUMINÁRIAS NIVELADOR / ARTICULADOR</t>
  </si>
  <si>
    <t>SUPORTE Z PARA CHAVE FUSÍVEL</t>
  </si>
  <si>
    <t>TRANSFORMADOR MONOFÁSICO 15KV  15KVA</t>
  </si>
  <si>
    <t>TRANSFORMADOR TRIFÁSICO 15KV  45KVA</t>
  </si>
  <si>
    <t>TRANSFORMADOR TRIFÁSICO 15KV  75KVA</t>
  </si>
  <si>
    <t>TRANSFORMADOR TRIFÁSICO 15KV  150KVA</t>
  </si>
  <si>
    <t>TRANSFORMADOR TRIFÁSICO 15KV  300KVA</t>
  </si>
  <si>
    <t xml:space="preserve">TUBO RECOMP. CB  70MM2 1KV              </t>
  </si>
  <si>
    <t xml:space="preserve">LUMINÁRIA LED de  60W -Luz Branca 5000K- </t>
  </si>
  <si>
    <t xml:space="preserve">LUMINÁRIA LED de  100W -Luz Branca 5000K- </t>
  </si>
  <si>
    <t xml:space="preserve">LUMINÁRIA LED de  150W -Luz Branca 5000K- </t>
  </si>
  <si>
    <t xml:space="preserve">LUMINÁRIA LED de  240W -Luz Branca 5000K- </t>
  </si>
  <si>
    <t xml:space="preserve">POSTE CONCRETO CIRCULAR 11M  300DAN     </t>
  </si>
  <si>
    <t xml:space="preserve">POSTE CONCRETO CIRCULAR 11M  600DAN     </t>
  </si>
  <si>
    <t>POSTE CONCRETO CIRCULAR 12M 600DAN</t>
  </si>
  <si>
    <t>POSTE CONCRETO CIRCULAR 12M1000DAN</t>
  </si>
  <si>
    <t>POSTE AÇO IP OCTOG ENGAST 11,3M P/ CHIC/SEÇÃO RETA</t>
  </si>
  <si>
    <t>POSTE AÇO IP OCTOG ENGAST 9,3M P/ CHIC/SEÇÃO RETA</t>
  </si>
  <si>
    <t>POSTE AÇO IP OCTOG FLANG 7,8M P/ CHIC/SEÇÃO RETA</t>
  </si>
  <si>
    <t>POSTE TELECÔNICO  6 M ENGASTADO</t>
  </si>
  <si>
    <t>POSTE TELECÔNICO 9M ENGASTADO</t>
  </si>
  <si>
    <t>POSTE TELECÔNICO 10M ENGASTADO</t>
  </si>
  <si>
    <t>POSTE TELECÔNICO 12M ENGASTADO</t>
  </si>
  <si>
    <t>MÃO DE OBRA PARA CONSTRUÇÃO/INSTALAÇÃO</t>
  </si>
  <si>
    <t>US</t>
  </si>
  <si>
    <t>MÃO DE OBRA PARA PROJETOS</t>
  </si>
  <si>
    <t>MÃO DE OBRA PARA PODA (PRÓXIMAS A REDES DE ALTA TENSÃO)</t>
  </si>
  <si>
    <t>Qtde</t>
  </si>
  <si>
    <t>KPL</t>
  </si>
  <si>
    <t>Planilha Orçamentária</t>
  </si>
  <si>
    <t>1.0</t>
  </si>
  <si>
    <t>Preço Unit. S/ BDI</t>
  </si>
  <si>
    <t>Unid.</t>
  </si>
  <si>
    <t>Preço Médio Unit. S/ BDI</t>
  </si>
  <si>
    <t>Preço Médio Unit. C/ BDI 24,23%</t>
  </si>
  <si>
    <t>Preço Médio Total S/ BDI</t>
  </si>
  <si>
    <t>Data: 01/11/2019</t>
  </si>
  <si>
    <t>MATERIAIS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</si>
  <si>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</si>
  <si>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</si>
  <si>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</si>
  <si>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</si>
  <si>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</si>
  <si>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</si>
  <si>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</si>
  <si>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</si>
  <si>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</si>
  <si>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</si>
  <si>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</si>
  <si>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</si>
  <si>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</si>
  <si>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</si>
  <si>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</si>
  <si>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</si>
  <si>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</si>
  <si>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</si>
  <si>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</si>
  <si>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</si>
  <si>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</si>
  <si>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</si>
  <si>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</si>
  <si>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</si>
  <si>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</si>
  <si>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</si>
  <si>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</si>
  <si>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</si>
  <si>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</si>
  <si>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</si>
  <si>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</si>
  <si>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</si>
  <si>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</si>
  <si>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</si>
  <si>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</si>
  <si>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</si>
  <si>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</si>
  <si>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</si>
  <si>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</si>
  <si>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</si>
  <si>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</si>
  <si>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</si>
  <si>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</si>
  <si>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</si>
  <si>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</si>
  <si>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</si>
  <si>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</si>
  <si>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</si>
  <si>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</si>
  <si>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</si>
  <si>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</si>
  <si>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</si>
  <si>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</si>
  <si>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</si>
  <si>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</si>
  <si>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</si>
  <si>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</si>
  <si>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</si>
  <si>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</si>
  <si>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</si>
  <si>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</si>
  <si>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</si>
  <si>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</si>
  <si>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</si>
  <si>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</si>
  <si>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</si>
  <si>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</si>
  <si>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</si>
  <si>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</si>
  <si>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</si>
  <si>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</si>
  <si>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</si>
  <si>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</si>
  <si>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</si>
  <si>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</si>
  <si>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</si>
  <si>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</si>
  <si>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</si>
  <si>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</si>
  <si>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</si>
  <si>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</si>
  <si>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</si>
  <si>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</si>
  <si>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</si>
  <si>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</si>
  <si>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</si>
  <si>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</si>
  <si>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</si>
  <si>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</si>
  <si>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</si>
  <si>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</si>
  <si>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</si>
  <si>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</si>
  <si>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</si>
  <si>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</si>
  <si>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</si>
  <si>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</si>
  <si>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</si>
  <si>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</si>
  <si>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</si>
  <si>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1.101</t>
  </si>
  <si>
    <t>1.102</t>
  </si>
  <si>
    <t>1.103</t>
  </si>
  <si>
    <t>1.104</t>
  </si>
  <si>
    <t>1.105</t>
  </si>
  <si>
    <t>1.106</t>
  </si>
  <si>
    <t>1.107</t>
  </si>
  <si>
    <t>1.108</t>
  </si>
  <si>
    <t>1.109</t>
  </si>
  <si>
    <t>1.110</t>
  </si>
  <si>
    <t>1.111</t>
  </si>
  <si>
    <t>1.112</t>
  </si>
  <si>
    <t>1.113</t>
  </si>
  <si>
    <t>1.114</t>
  </si>
  <si>
    <t>1.115</t>
  </si>
  <si>
    <t>1.116</t>
  </si>
  <si>
    <t>1.117</t>
  </si>
  <si>
    <t>1.118</t>
  </si>
  <si>
    <t>1.119</t>
  </si>
  <si>
    <t>1.120</t>
  </si>
  <si>
    <t>1.121</t>
  </si>
  <si>
    <t>1.122</t>
  </si>
  <si>
    <t>1.123</t>
  </si>
  <si>
    <t>1.124</t>
  </si>
  <si>
    <t>1.125</t>
  </si>
  <si>
    <t>1.126</t>
  </si>
  <si>
    <t>1.127</t>
  </si>
  <si>
    <t>1.128</t>
  </si>
  <si>
    <t>1.129</t>
  </si>
  <si>
    <t>1.130</t>
  </si>
  <si>
    <t>1.131</t>
  </si>
  <si>
    <t>1.132</t>
  </si>
  <si>
    <t>1.133</t>
  </si>
  <si>
    <t>1.134</t>
  </si>
  <si>
    <t>1.135</t>
  </si>
  <si>
    <t>1.136</t>
  </si>
  <si>
    <t>1.137</t>
  </si>
  <si>
    <t>1.138</t>
  </si>
  <si>
    <t>1.139</t>
  </si>
  <si>
    <t>REMO</t>
  </si>
  <si>
    <t>ECOLÓGICA</t>
  </si>
  <si>
    <t>2.0</t>
  </si>
  <si>
    <t>MÃO DE OBRA</t>
  </si>
  <si>
    <t>Base de Preços: MÉDIA DE COTAÇÕES - EMPRESAS KPL, ECOLÓGICA E REMO</t>
  </si>
  <si>
    <t>2.1</t>
  </si>
  <si>
    <t>2.2</t>
  </si>
  <si>
    <t>2.3</t>
  </si>
  <si>
    <t xml:space="preserve">              TOTAL GERAL</t>
  </si>
  <si>
    <t>OBRA: CONTRATAÇÃO DE EMPRESA PARA EXECUÇÃO SERVIÇOS DE EXTENSÃO E MANUTENÇÃO DA REDE DE ILUMINAÇÃO PÚBLICA, AMPLIAÇÃO E SUBSTITUIÇÃO DE TECNOLOGIA DO PARQUE I.P. COM MATERIAL E MÃO DE OBRA, NO ÂMBITO DO MUNICÍPIO DE POUSO ALEGRE/MG</t>
  </si>
  <si>
    <t>Preço Médio Total C/ BDI 24,23%</t>
  </si>
  <si>
    <t>Marco Antônio Ramalho do Amaral</t>
  </si>
  <si>
    <t>CREA 601322530</t>
  </si>
  <si>
    <t>Assessor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</si>
</sst>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R$&quot;* #,##0.00_-;\-&quot;R$&quot;* #,##0.00_-;_-&quot;R$&quot;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4" xfId="0" applyNumberFormat="1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 wrapText="1"/>
    </xf>
    <xf numFmtId="4" fontId="4" fillId="3" borderId="4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left"/>
    </xf>
    <xf numFmtId="0" fontId="0" fillId="5" borderId="1" xfId="0" applyFill="1" applyBorder="1" applyAlignment="1">
      <alignment horizontal="center"/>
    </xf>
    <xf numFmtId="0" fontId="0" fillId="5" borderId="1" xfId="0" applyFill="1" applyBorder="1"/>
    <xf numFmtId="4" fontId="8" fillId="5" borderId="1" xfId="0" applyNumberFormat="1" applyFont="1" applyFill="1" applyBorder="1"/>
    <xf numFmtId="4" fontId="8" fillId="5" borderId="10" xfId="0" applyNumberFormat="1" applyFont="1" applyFill="1" applyBorder="1"/>
    <xf numFmtId="4" fontId="4" fillId="3" borderId="10" xfId="0" applyNumberFormat="1" applyFont="1" applyFill="1" applyBorder="1" applyAlignment="1">
      <alignment horizontal="center" vertical="center" wrapText="1"/>
    </xf>
    <xf numFmtId="0" fontId="0" fillId="0" borderId="19" xfId="0" applyBorder="1"/>
    <xf numFmtId="0" fontId="1" fillId="2" borderId="21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2" fillId="5" borderId="23" xfId="0" applyFont="1" applyFill="1" applyBorder="1" applyAlignment="1">
      <alignment horizontal="center"/>
    </xf>
    <xf numFmtId="4" fontId="4" fillId="3" borderId="25" xfId="0" applyNumberFormat="1" applyFont="1" applyFill="1" applyBorder="1" applyAlignment="1">
      <alignment horizontal="center" vertical="center" wrapText="1"/>
    </xf>
    <xf numFmtId="4" fontId="4" fillId="3" borderId="28" xfId="0" applyNumberFormat="1" applyFont="1" applyFill="1" applyBorder="1" applyAlignment="1">
      <alignment horizontal="center" vertical="center" wrapText="1"/>
    </xf>
    <xf numFmtId="4" fontId="4" fillId="3" borderId="23" xfId="0" applyNumberFormat="1" applyFont="1" applyFill="1" applyBorder="1" applyAlignment="1">
      <alignment horizontal="center" vertical="center" wrapText="1"/>
    </xf>
    <xf numFmtId="0" fontId="1" fillId="5" borderId="30" xfId="0" applyFont="1" applyFill="1" applyBorder="1" applyAlignment="1">
      <alignment horizontal="center"/>
    </xf>
    <xf numFmtId="0" fontId="1" fillId="5" borderId="31" xfId="0" applyFont="1" applyFill="1" applyBorder="1" applyAlignment="1">
      <alignment horizontal="center"/>
    </xf>
    <xf numFmtId="0" fontId="1" fillId="5" borderId="24" xfId="0" applyFont="1" applyFill="1" applyBorder="1" applyAlignment="1">
      <alignment horizontal="center"/>
    </xf>
    <xf numFmtId="4" fontId="4" fillId="2" borderId="9" xfId="0" applyNumberFormat="1" applyFont="1" applyFill="1" applyBorder="1" applyAlignment="1">
      <alignment horizontal="right" vertical="center" wrapText="1"/>
    </xf>
    <xf numFmtId="4" fontId="4" fillId="2" borderId="3" xfId="0" applyNumberFormat="1" applyFont="1" applyFill="1" applyBorder="1" applyAlignment="1">
      <alignment horizontal="right" vertical="center" wrapText="1"/>
    </xf>
    <xf numFmtId="4" fontId="4" fillId="2" borderId="26" xfId="0" applyNumberFormat="1" applyFont="1" applyFill="1" applyBorder="1" applyAlignment="1">
      <alignment horizontal="right" vertical="center" wrapText="1"/>
    </xf>
    <xf numFmtId="4" fontId="4" fillId="2" borderId="5" xfId="0" applyNumberFormat="1" applyFont="1" applyFill="1" applyBorder="1" applyAlignment="1">
      <alignment horizontal="right" vertical="center" wrapText="1"/>
    </xf>
    <xf numFmtId="44" fontId="8" fillId="5" borderId="10" xfId="0" applyNumberFormat="1" applyFont="1" applyFill="1" applyBorder="1" applyAlignment="1">
      <alignment horizontal="right"/>
    </xf>
    <xf numFmtId="44" fontId="8" fillId="5" borderId="3" xfId="0" applyNumberFormat="1" applyFont="1" applyFill="1" applyBorder="1" applyAlignment="1">
      <alignment horizontal="right"/>
    </xf>
    <xf numFmtId="4" fontId="4" fillId="2" borderId="1" xfId="0" applyNumberFormat="1" applyFont="1" applyFill="1" applyBorder="1" applyAlignment="1">
      <alignment horizontal="right" vertical="center" wrapText="1"/>
    </xf>
    <xf numFmtId="4" fontId="4" fillId="2" borderId="8" xfId="0" applyNumberFormat="1" applyFont="1" applyFill="1" applyBorder="1" applyAlignment="1">
      <alignment horizontal="right" vertical="center" wrapText="1"/>
    </xf>
    <xf numFmtId="4" fontId="4" fillId="2" borderId="23" xfId="0" applyNumberFormat="1" applyFont="1" applyFill="1" applyBorder="1" applyAlignment="1">
      <alignment horizontal="right" vertical="center" wrapText="1"/>
    </xf>
    <xf numFmtId="4" fontId="4" fillId="2" borderId="29" xfId="0" applyNumberFormat="1" applyFont="1" applyFill="1" applyBorder="1" applyAlignment="1">
      <alignment horizontal="right" vertical="center" wrapText="1"/>
    </xf>
    <xf numFmtId="0" fontId="1" fillId="5" borderId="33" xfId="0" applyFont="1" applyFill="1" applyBorder="1" applyAlignment="1">
      <alignment horizontal="center" vertical="center"/>
    </xf>
    <xf numFmtId="44" fontId="8" fillId="5" borderId="30" xfId="0" applyNumberFormat="1" applyFont="1" applyFill="1" applyBorder="1" applyAlignment="1">
      <alignment horizontal="right"/>
    </xf>
    <xf numFmtId="44" fontId="8" fillId="5" borderId="27" xfId="0" applyNumberFormat="1" applyFont="1" applyFill="1" applyBorder="1" applyAlignment="1">
      <alignment horizontal="right"/>
    </xf>
    <xf numFmtId="0" fontId="1" fillId="2" borderId="1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0" fillId="0" borderId="22" xfId="0" applyBorder="1"/>
    <xf numFmtId="0" fontId="4" fillId="2" borderId="2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wrapText="1"/>
    </xf>
    <xf numFmtId="0" fontId="8" fillId="4" borderId="12" xfId="0" applyFont="1" applyFill="1" applyBorder="1" applyAlignment="1">
      <alignment horizontal="center" wrapText="1"/>
    </xf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horizontal="left" wrapText="1"/>
    </xf>
    <xf numFmtId="0" fontId="7" fillId="2" borderId="8" xfId="0" applyFont="1" applyFill="1" applyBorder="1" applyAlignment="1">
      <alignment horizontal="left" wrapText="1"/>
    </xf>
    <xf numFmtId="0" fontId="7" fillId="2" borderId="15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19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 wrapText="1"/>
    </xf>
    <xf numFmtId="0" fontId="8" fillId="4" borderId="11" xfId="0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5" borderId="31" xfId="0" applyFont="1" applyFill="1" applyBorder="1" applyAlignment="1">
      <alignment horizontal="right"/>
    </xf>
    <xf numFmtId="0" fontId="5" fillId="5" borderId="32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1209675</xdr:colOff>
      <xdr:row>0</xdr:row>
      <xdr:rowOff>1409701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127254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159</xdr:row>
      <xdr:rowOff>1</xdr:rowOff>
    </xdr:from>
    <xdr:to>
      <xdr:col>10</xdr:col>
      <xdr:colOff>1228725</xdr:colOff>
      <xdr:row>164</xdr:row>
      <xdr:rowOff>123825</xdr:rowOff>
    </xdr:to>
    <xdr:pic>
      <xdr:nvPicPr>
        <xdr:cNvPr id="5" name="Imagem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" y="39681151"/>
          <a:ext cx="12734925" cy="1247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"/>
  <sheetViews>
    <sheetView tabSelected="1" topLeftCell="A115" zoomScaleNormal="100" workbookViewId="0">
      <selection activeCell="G152" sqref="G152"/>
    </sheetView>
  </sheetViews>
  <sheetFormatPr defaultRowHeight="15.95" customHeight="1" x14ac:dyDescent="0.3"/>
  <cols>
    <col min="1" max="1" width="11.140625" style="1" customWidth="1"/>
    <col min="2" max="2" width="51.7109375" style="1" customWidth="1"/>
    <col min="3" max="3" width="6.28515625" style="1" customWidth="1"/>
    <col min="4" max="4" width="7.140625" style="1" customWidth="1"/>
    <col min="5" max="7" width="13.7109375" style="1" customWidth="1"/>
    <col min="8" max="8" width="17.7109375" style="1" customWidth="1"/>
    <col min="9" max="9" width="18.85546875" style="1" customWidth="1"/>
    <col min="10" max="11" width="18.7109375" style="1" customWidth="1"/>
    <col min="12" max="16384" width="9.140625" style="1"/>
  </cols>
  <sheetData>
    <row r="1" spans="1:11" customFormat="1" ht="112.5" customHeight="1" x14ac:dyDescent="0.25">
      <c r="A1" s="57"/>
      <c r="B1" s="58"/>
      <c r="C1" s="58"/>
      <c r="D1" s="58"/>
      <c r="E1" s="58"/>
      <c r="F1" s="58"/>
      <c r="G1" s="58"/>
      <c r="H1" s="58"/>
      <c r="I1" s="58"/>
      <c r="J1" s="58"/>
      <c r="K1" s="59"/>
    </row>
    <row r="2" spans="1:11" customFormat="1" ht="49.5" customHeight="1" x14ac:dyDescent="0.3">
      <c r="A2" s="60" t="s">
        <v>308</v>
      </c>
      <c r="B2" s="61"/>
      <c r="C2" s="61"/>
      <c r="D2" s="61"/>
      <c r="E2" s="61"/>
      <c r="F2" s="61"/>
      <c r="G2" s="61"/>
      <c r="H2" s="61"/>
      <c r="I2" s="61"/>
      <c r="J2" s="61"/>
      <c r="K2" s="62"/>
    </row>
    <row r="3" spans="1:11" customFormat="1" ht="21.75" customHeight="1" x14ac:dyDescent="0.3">
      <c r="A3" s="63" t="s">
        <v>303</v>
      </c>
      <c r="B3" s="64"/>
      <c r="C3" s="64"/>
      <c r="D3" s="64"/>
      <c r="E3" s="64"/>
      <c r="F3" s="64"/>
      <c r="G3" s="64"/>
      <c r="H3" s="64"/>
      <c r="I3" s="64"/>
      <c r="J3" s="64"/>
      <c r="K3" s="65"/>
    </row>
    <row r="4" spans="1:11" customFormat="1" ht="21.75" customHeight="1" x14ac:dyDescent="0.3">
      <c r="A4" s="70" t="s">
        <v>151</v>
      </c>
      <c r="B4" s="71"/>
      <c r="C4" s="71"/>
      <c r="D4" s="71"/>
      <c r="E4" s="71"/>
      <c r="F4" s="71"/>
      <c r="G4" s="71"/>
      <c r="H4" s="72"/>
      <c r="I4" s="66" t="s">
        <v>158</v>
      </c>
      <c r="J4" s="66"/>
      <c r="K4" s="67"/>
    </row>
    <row r="5" spans="1:11" ht="30" customHeight="1" thickBot="1" x14ac:dyDescent="0.35">
      <c r="A5" s="26"/>
      <c r="B5" s="27"/>
      <c r="C5" s="27"/>
      <c r="D5" s="27"/>
      <c r="E5" s="29" t="s">
        <v>150</v>
      </c>
      <c r="F5" s="29" t="s">
        <v>300</v>
      </c>
      <c r="G5" s="29" t="s">
        <v>299</v>
      </c>
      <c r="H5" s="27"/>
      <c r="I5" s="27"/>
      <c r="J5" s="27"/>
      <c r="K5" s="28"/>
    </row>
    <row r="6" spans="1:11" s="2" customFormat="1" ht="18.75" customHeight="1" x14ac:dyDescent="0.3">
      <c r="A6" s="68" t="s">
        <v>2</v>
      </c>
      <c r="B6" s="68" t="s">
        <v>3</v>
      </c>
      <c r="C6" s="68" t="s">
        <v>154</v>
      </c>
      <c r="D6" s="68" t="s">
        <v>149</v>
      </c>
      <c r="E6" s="68" t="s">
        <v>153</v>
      </c>
      <c r="F6" s="68" t="s">
        <v>153</v>
      </c>
      <c r="G6" s="68" t="s">
        <v>153</v>
      </c>
      <c r="H6" s="68" t="s">
        <v>155</v>
      </c>
      <c r="I6" s="68" t="s">
        <v>156</v>
      </c>
      <c r="J6" s="68" t="s">
        <v>157</v>
      </c>
      <c r="K6" s="55" t="s">
        <v>309</v>
      </c>
    </row>
    <row r="7" spans="1:11" s="2" customFormat="1" ht="16.5" x14ac:dyDescent="0.3">
      <c r="A7" s="69"/>
      <c r="B7" s="69"/>
      <c r="C7" s="69"/>
      <c r="D7" s="69"/>
      <c r="E7" s="69"/>
      <c r="F7" s="69"/>
      <c r="G7" s="69"/>
      <c r="H7" s="69"/>
      <c r="I7" s="69"/>
      <c r="J7" s="69"/>
      <c r="K7" s="56"/>
    </row>
    <row r="8" spans="1:11" customFormat="1" ht="24.75" customHeight="1" x14ac:dyDescent="0.25">
      <c r="A8" s="16" t="s">
        <v>152</v>
      </c>
      <c r="B8" s="17" t="s">
        <v>159</v>
      </c>
      <c r="C8" s="17"/>
      <c r="D8" s="18"/>
      <c r="E8" s="19"/>
      <c r="F8" s="19"/>
      <c r="G8" s="20"/>
      <c r="H8" s="21"/>
      <c r="I8" s="22"/>
      <c r="J8" s="40">
        <f>SUM(J9:J147)</f>
        <v>17109453.878666662</v>
      </c>
      <c r="K8" s="41">
        <f>SUM(K9:K147)</f>
        <v>21254936.860000003</v>
      </c>
    </row>
    <row r="9" spans="1:11" ht="18" customHeight="1" x14ac:dyDescent="0.3">
      <c r="A9" s="53" t="s">
        <v>160</v>
      </c>
      <c r="B9" s="3" t="s">
        <v>4</v>
      </c>
      <c r="C9" s="4" t="s">
        <v>5</v>
      </c>
      <c r="D9" s="4">
        <v>80</v>
      </c>
      <c r="E9" s="12">
        <v>129</v>
      </c>
      <c r="F9" s="12">
        <v>103.14</v>
      </c>
      <c r="G9" s="12">
        <v>97.7</v>
      </c>
      <c r="H9" s="23">
        <f>(E9+F9+G9)/3</f>
        <v>109.94666666666666</v>
      </c>
      <c r="I9" s="14">
        <f>ROUND(H9*1.2423,2)</f>
        <v>136.59</v>
      </c>
      <c r="J9" s="42">
        <f>D9*H9</f>
        <v>8795.7333333333336</v>
      </c>
      <c r="K9" s="43">
        <f>ROUND(D9*I9,2)</f>
        <v>10927.2</v>
      </c>
    </row>
    <row r="10" spans="1:11" ht="18" customHeight="1" x14ac:dyDescent="0.3">
      <c r="A10" s="53" t="s">
        <v>161</v>
      </c>
      <c r="B10" s="3" t="s">
        <v>6</v>
      </c>
      <c r="C10" s="4" t="s">
        <v>5</v>
      </c>
      <c r="D10" s="5">
        <v>1154</v>
      </c>
      <c r="E10" s="12">
        <v>6.9</v>
      </c>
      <c r="F10" s="12">
        <v>5.6</v>
      </c>
      <c r="G10" s="12">
        <v>5.22</v>
      </c>
      <c r="H10" s="23">
        <f t="shared" ref="H10:H73" si="0">(E10+F10+G10)/3</f>
        <v>5.9066666666666663</v>
      </c>
      <c r="I10" s="14">
        <f t="shared" ref="I10:I73" si="1">ROUND(H10*1.2423,2)</f>
        <v>7.34</v>
      </c>
      <c r="J10" s="42">
        <f t="shared" ref="J10:J73" si="2">D10*H10</f>
        <v>6816.2933333333331</v>
      </c>
      <c r="K10" s="43">
        <f t="shared" ref="K10:K73" si="3">ROUND(D10*I10,2)</f>
        <v>8470.36</v>
      </c>
    </row>
    <row r="11" spans="1:11" ht="18" customHeight="1" x14ac:dyDescent="0.3">
      <c r="A11" s="53" t="s">
        <v>162</v>
      </c>
      <c r="B11" s="3" t="s">
        <v>7</v>
      </c>
      <c r="C11" s="4" t="s">
        <v>5</v>
      </c>
      <c r="D11" s="5">
        <v>1166</v>
      </c>
      <c r="E11" s="12">
        <v>1.65</v>
      </c>
      <c r="F11" s="12">
        <v>0.87</v>
      </c>
      <c r="G11" s="12">
        <v>0.9</v>
      </c>
      <c r="H11" s="23">
        <f t="shared" si="0"/>
        <v>1.1399999999999999</v>
      </c>
      <c r="I11" s="14">
        <f t="shared" si="1"/>
        <v>1.42</v>
      </c>
      <c r="J11" s="42">
        <f t="shared" si="2"/>
        <v>1329.2399999999998</v>
      </c>
      <c r="K11" s="43">
        <f t="shared" si="3"/>
        <v>1655.72</v>
      </c>
    </row>
    <row r="12" spans="1:11" ht="18" customHeight="1" x14ac:dyDescent="0.3">
      <c r="A12" s="53" t="s">
        <v>163</v>
      </c>
      <c r="B12" s="3" t="s">
        <v>8</v>
      </c>
      <c r="C12" s="4" t="s">
        <v>5</v>
      </c>
      <c r="D12" s="4">
        <v>732</v>
      </c>
      <c r="E12" s="12">
        <v>8.3000000000000007</v>
      </c>
      <c r="F12" s="12">
        <v>4.93</v>
      </c>
      <c r="G12" s="12">
        <v>4.75</v>
      </c>
      <c r="H12" s="23">
        <f t="shared" si="0"/>
        <v>5.9933333333333332</v>
      </c>
      <c r="I12" s="14">
        <f t="shared" si="1"/>
        <v>7.45</v>
      </c>
      <c r="J12" s="42">
        <f t="shared" si="2"/>
        <v>4387.12</v>
      </c>
      <c r="K12" s="43">
        <f t="shared" si="3"/>
        <v>5453.4</v>
      </c>
    </row>
    <row r="13" spans="1:11" ht="18" customHeight="1" x14ac:dyDescent="0.3">
      <c r="A13" s="53" t="s">
        <v>164</v>
      </c>
      <c r="B13" s="6" t="s">
        <v>9</v>
      </c>
      <c r="C13" s="7" t="s">
        <v>5</v>
      </c>
      <c r="D13" s="4">
        <v>862</v>
      </c>
      <c r="E13" s="12">
        <v>11.9</v>
      </c>
      <c r="F13" s="12">
        <v>9.15</v>
      </c>
      <c r="G13" s="12">
        <v>8.59</v>
      </c>
      <c r="H13" s="23">
        <f t="shared" si="0"/>
        <v>9.8800000000000008</v>
      </c>
      <c r="I13" s="14">
        <f t="shared" si="1"/>
        <v>12.27</v>
      </c>
      <c r="J13" s="42">
        <f t="shared" si="2"/>
        <v>8516.5600000000013</v>
      </c>
      <c r="K13" s="43">
        <f t="shared" si="3"/>
        <v>10576.74</v>
      </c>
    </row>
    <row r="14" spans="1:11" ht="18" customHeight="1" x14ac:dyDescent="0.3">
      <c r="A14" s="53" t="s">
        <v>165</v>
      </c>
      <c r="B14" s="3" t="s">
        <v>10</v>
      </c>
      <c r="C14" s="4" t="s">
        <v>5</v>
      </c>
      <c r="D14" s="4">
        <v>938</v>
      </c>
      <c r="E14" s="12">
        <v>49.9</v>
      </c>
      <c r="F14" s="12">
        <v>40</v>
      </c>
      <c r="G14" s="12">
        <v>37.659999999999997</v>
      </c>
      <c r="H14" s="23">
        <f t="shared" si="0"/>
        <v>42.52</v>
      </c>
      <c r="I14" s="14">
        <f t="shared" si="1"/>
        <v>52.82</v>
      </c>
      <c r="J14" s="42">
        <f t="shared" si="2"/>
        <v>39883.760000000002</v>
      </c>
      <c r="K14" s="43">
        <f t="shared" si="3"/>
        <v>49545.16</v>
      </c>
    </row>
    <row r="15" spans="1:11" ht="18" customHeight="1" x14ac:dyDescent="0.3">
      <c r="A15" s="53" t="s">
        <v>166</v>
      </c>
      <c r="B15" s="3" t="s">
        <v>11</v>
      </c>
      <c r="C15" s="4" t="s">
        <v>5</v>
      </c>
      <c r="D15" s="4">
        <v>40</v>
      </c>
      <c r="E15" s="12">
        <v>130</v>
      </c>
      <c r="F15" s="12">
        <v>131</v>
      </c>
      <c r="G15" s="12">
        <v>131.82</v>
      </c>
      <c r="H15" s="23">
        <f t="shared" si="0"/>
        <v>130.94</v>
      </c>
      <c r="I15" s="14">
        <f t="shared" si="1"/>
        <v>162.66999999999999</v>
      </c>
      <c r="J15" s="42">
        <f t="shared" si="2"/>
        <v>5237.6000000000004</v>
      </c>
      <c r="K15" s="43">
        <f t="shared" si="3"/>
        <v>6506.8</v>
      </c>
    </row>
    <row r="16" spans="1:11" ht="18" customHeight="1" x14ac:dyDescent="0.3">
      <c r="A16" s="53" t="s">
        <v>167</v>
      </c>
      <c r="B16" s="3" t="s">
        <v>12</v>
      </c>
      <c r="C16" s="4" t="s">
        <v>5</v>
      </c>
      <c r="D16" s="4">
        <v>62</v>
      </c>
      <c r="E16" s="12">
        <v>5.08</v>
      </c>
      <c r="F16" s="12">
        <v>17.93</v>
      </c>
      <c r="G16" s="12">
        <v>16.940000000000001</v>
      </c>
      <c r="H16" s="23">
        <f t="shared" si="0"/>
        <v>13.316666666666668</v>
      </c>
      <c r="I16" s="14">
        <f t="shared" si="1"/>
        <v>16.54</v>
      </c>
      <c r="J16" s="42">
        <f t="shared" si="2"/>
        <v>825.63333333333344</v>
      </c>
      <c r="K16" s="43">
        <f t="shared" si="3"/>
        <v>1025.48</v>
      </c>
    </row>
    <row r="17" spans="1:11" ht="18" customHeight="1" x14ac:dyDescent="0.3">
      <c r="A17" s="53" t="s">
        <v>168</v>
      </c>
      <c r="B17" s="3" t="s">
        <v>13</v>
      </c>
      <c r="C17" s="4" t="s">
        <v>5</v>
      </c>
      <c r="D17" s="4">
        <v>862</v>
      </c>
      <c r="E17" s="12">
        <v>108.77</v>
      </c>
      <c r="F17" s="12">
        <v>81.209999999999994</v>
      </c>
      <c r="G17" s="12">
        <v>91.23</v>
      </c>
      <c r="H17" s="23">
        <f t="shared" si="0"/>
        <v>93.736666666666665</v>
      </c>
      <c r="I17" s="14">
        <f t="shared" si="1"/>
        <v>116.45</v>
      </c>
      <c r="J17" s="42">
        <f t="shared" si="2"/>
        <v>80801.006666666668</v>
      </c>
      <c r="K17" s="43">
        <f t="shared" si="3"/>
        <v>100379.9</v>
      </c>
    </row>
    <row r="18" spans="1:11" ht="18" customHeight="1" x14ac:dyDescent="0.3">
      <c r="A18" s="53" t="s">
        <v>169</v>
      </c>
      <c r="B18" s="3" t="s">
        <v>14</v>
      </c>
      <c r="C18" s="4" t="s">
        <v>5</v>
      </c>
      <c r="D18" s="4">
        <v>938</v>
      </c>
      <c r="E18" s="12">
        <v>130</v>
      </c>
      <c r="F18" s="12">
        <v>308.01</v>
      </c>
      <c r="G18" s="12">
        <v>278.01</v>
      </c>
      <c r="H18" s="23">
        <f t="shared" si="0"/>
        <v>238.67333333333332</v>
      </c>
      <c r="I18" s="14">
        <f t="shared" si="1"/>
        <v>296.5</v>
      </c>
      <c r="J18" s="42">
        <f t="shared" si="2"/>
        <v>223875.58666666664</v>
      </c>
      <c r="K18" s="43">
        <f t="shared" si="3"/>
        <v>278117</v>
      </c>
    </row>
    <row r="19" spans="1:11" ht="18" customHeight="1" x14ac:dyDescent="0.3">
      <c r="A19" s="53" t="s">
        <v>170</v>
      </c>
      <c r="B19" s="6" t="s">
        <v>15</v>
      </c>
      <c r="C19" s="4" t="s">
        <v>5</v>
      </c>
      <c r="D19" s="5">
        <v>2028</v>
      </c>
      <c r="E19" s="12">
        <v>0.74</v>
      </c>
      <c r="F19" s="12">
        <v>0.44</v>
      </c>
      <c r="G19" s="12">
        <v>0.42</v>
      </c>
      <c r="H19" s="23">
        <f t="shared" si="0"/>
        <v>0.53333333333333333</v>
      </c>
      <c r="I19" s="14">
        <f t="shared" si="1"/>
        <v>0.66</v>
      </c>
      <c r="J19" s="42">
        <f t="shared" si="2"/>
        <v>1081.5999999999999</v>
      </c>
      <c r="K19" s="43">
        <f t="shared" si="3"/>
        <v>1338.48</v>
      </c>
    </row>
    <row r="20" spans="1:11" ht="18" customHeight="1" x14ac:dyDescent="0.3">
      <c r="A20" s="53" t="s">
        <v>171</v>
      </c>
      <c r="B20" s="3" t="s">
        <v>16</v>
      </c>
      <c r="C20" s="4" t="s">
        <v>5</v>
      </c>
      <c r="D20" s="4">
        <v>206</v>
      </c>
      <c r="E20" s="12">
        <v>9.81</v>
      </c>
      <c r="F20" s="12">
        <v>9.5299999999999994</v>
      </c>
      <c r="G20" s="12">
        <v>9.16</v>
      </c>
      <c r="H20" s="23">
        <f t="shared" si="0"/>
        <v>9.5</v>
      </c>
      <c r="I20" s="14">
        <f t="shared" si="1"/>
        <v>11.8</v>
      </c>
      <c r="J20" s="42">
        <f t="shared" si="2"/>
        <v>1957</v>
      </c>
      <c r="K20" s="43">
        <f t="shared" si="3"/>
        <v>2430.8000000000002</v>
      </c>
    </row>
    <row r="21" spans="1:11" ht="18" customHeight="1" x14ac:dyDescent="0.3">
      <c r="A21" s="53" t="s">
        <v>172</v>
      </c>
      <c r="B21" s="6" t="s">
        <v>17</v>
      </c>
      <c r="C21" s="4" t="s">
        <v>5</v>
      </c>
      <c r="D21" s="5">
        <v>2670</v>
      </c>
      <c r="E21" s="12">
        <v>0.9</v>
      </c>
      <c r="F21" s="12">
        <v>1.49</v>
      </c>
      <c r="G21" s="12">
        <v>1.43</v>
      </c>
      <c r="H21" s="23">
        <f t="shared" si="0"/>
        <v>1.2733333333333334</v>
      </c>
      <c r="I21" s="14">
        <f t="shared" si="1"/>
        <v>1.58</v>
      </c>
      <c r="J21" s="42">
        <f t="shared" si="2"/>
        <v>3399.8</v>
      </c>
      <c r="K21" s="43">
        <f t="shared" si="3"/>
        <v>4218.6000000000004</v>
      </c>
    </row>
    <row r="22" spans="1:11" ht="18" customHeight="1" x14ac:dyDescent="0.3">
      <c r="A22" s="53" t="s">
        <v>173</v>
      </c>
      <c r="B22" s="6" t="s">
        <v>18</v>
      </c>
      <c r="C22" s="4" t="s">
        <v>5</v>
      </c>
      <c r="D22" s="4">
        <v>70</v>
      </c>
      <c r="E22" s="12">
        <v>35</v>
      </c>
      <c r="F22" s="12">
        <v>21.53</v>
      </c>
      <c r="G22" s="12">
        <v>22.83</v>
      </c>
      <c r="H22" s="23">
        <f t="shared" si="0"/>
        <v>26.453333333333333</v>
      </c>
      <c r="I22" s="14">
        <f t="shared" si="1"/>
        <v>32.86</v>
      </c>
      <c r="J22" s="42">
        <f t="shared" si="2"/>
        <v>1851.7333333333333</v>
      </c>
      <c r="K22" s="43">
        <f t="shared" si="3"/>
        <v>2300.1999999999998</v>
      </c>
    </row>
    <row r="23" spans="1:11" ht="18" customHeight="1" x14ac:dyDescent="0.3">
      <c r="A23" s="53" t="s">
        <v>174</v>
      </c>
      <c r="B23" s="3" t="s">
        <v>19</v>
      </c>
      <c r="C23" s="4" t="s">
        <v>5</v>
      </c>
      <c r="D23" s="4">
        <v>508</v>
      </c>
      <c r="E23" s="12">
        <v>45</v>
      </c>
      <c r="F23" s="12">
        <v>32.619999999999997</v>
      </c>
      <c r="G23" s="12">
        <v>33.26</v>
      </c>
      <c r="H23" s="23">
        <f t="shared" si="0"/>
        <v>36.96</v>
      </c>
      <c r="I23" s="14">
        <f t="shared" si="1"/>
        <v>45.92</v>
      </c>
      <c r="J23" s="42">
        <f t="shared" si="2"/>
        <v>18775.68</v>
      </c>
      <c r="K23" s="43">
        <f t="shared" si="3"/>
        <v>23327.360000000001</v>
      </c>
    </row>
    <row r="24" spans="1:11" ht="18" customHeight="1" x14ac:dyDescent="0.3">
      <c r="A24" s="53" t="s">
        <v>175</v>
      </c>
      <c r="B24" s="3" t="s">
        <v>20</v>
      </c>
      <c r="C24" s="4" t="s">
        <v>5</v>
      </c>
      <c r="D24" s="5">
        <v>2376</v>
      </c>
      <c r="E24" s="12">
        <v>126.87</v>
      </c>
      <c r="F24" s="12">
        <v>117.2</v>
      </c>
      <c r="G24" s="12">
        <v>105</v>
      </c>
      <c r="H24" s="23">
        <f t="shared" si="0"/>
        <v>116.35666666666667</v>
      </c>
      <c r="I24" s="14">
        <f t="shared" si="1"/>
        <v>144.55000000000001</v>
      </c>
      <c r="J24" s="42">
        <f t="shared" si="2"/>
        <v>276463.44</v>
      </c>
      <c r="K24" s="43">
        <f t="shared" si="3"/>
        <v>343450.8</v>
      </c>
    </row>
    <row r="25" spans="1:11" ht="18" customHeight="1" x14ac:dyDescent="0.3">
      <c r="A25" s="53" t="s">
        <v>176</v>
      </c>
      <c r="B25" s="6" t="s">
        <v>21</v>
      </c>
      <c r="C25" s="7" t="s">
        <v>5</v>
      </c>
      <c r="D25" s="4">
        <v>300</v>
      </c>
      <c r="E25" s="12">
        <v>99</v>
      </c>
      <c r="F25" s="12">
        <v>81</v>
      </c>
      <c r="G25" s="12">
        <v>84</v>
      </c>
      <c r="H25" s="23">
        <f t="shared" si="0"/>
        <v>88</v>
      </c>
      <c r="I25" s="14">
        <f t="shared" si="1"/>
        <v>109.32</v>
      </c>
      <c r="J25" s="42">
        <f t="shared" si="2"/>
        <v>26400</v>
      </c>
      <c r="K25" s="43">
        <f t="shared" si="3"/>
        <v>32796</v>
      </c>
    </row>
    <row r="26" spans="1:11" ht="18" customHeight="1" x14ac:dyDescent="0.3">
      <c r="A26" s="53" t="s">
        <v>177</v>
      </c>
      <c r="B26" s="6" t="s">
        <v>22</v>
      </c>
      <c r="C26" s="7" t="s">
        <v>23</v>
      </c>
      <c r="D26" s="4">
        <v>40</v>
      </c>
      <c r="E26" s="12">
        <v>29.87</v>
      </c>
      <c r="F26" s="12">
        <v>21.87</v>
      </c>
      <c r="G26" s="12">
        <v>21.37</v>
      </c>
      <c r="H26" s="23">
        <f t="shared" si="0"/>
        <v>24.37</v>
      </c>
      <c r="I26" s="14">
        <f t="shared" si="1"/>
        <v>30.27</v>
      </c>
      <c r="J26" s="42">
        <f t="shared" si="2"/>
        <v>974.80000000000007</v>
      </c>
      <c r="K26" s="43">
        <f t="shared" si="3"/>
        <v>1210.8</v>
      </c>
    </row>
    <row r="27" spans="1:11" ht="18" customHeight="1" x14ac:dyDescent="0.3">
      <c r="A27" s="53" t="s">
        <v>178</v>
      </c>
      <c r="B27" s="6" t="s">
        <v>24</v>
      </c>
      <c r="C27" s="7" t="s">
        <v>5</v>
      </c>
      <c r="D27" s="4">
        <v>62</v>
      </c>
      <c r="E27" s="12">
        <v>71</v>
      </c>
      <c r="F27" s="12">
        <v>51.13</v>
      </c>
      <c r="G27" s="12">
        <v>49.13</v>
      </c>
      <c r="H27" s="23">
        <f t="shared" si="0"/>
        <v>57.086666666666666</v>
      </c>
      <c r="I27" s="14">
        <f t="shared" si="1"/>
        <v>70.92</v>
      </c>
      <c r="J27" s="42">
        <f t="shared" si="2"/>
        <v>3539.3733333333334</v>
      </c>
      <c r="K27" s="43">
        <f t="shared" si="3"/>
        <v>4397.04</v>
      </c>
    </row>
    <row r="28" spans="1:11" ht="18" customHeight="1" x14ac:dyDescent="0.3">
      <c r="A28" s="53" t="s">
        <v>179</v>
      </c>
      <c r="B28" s="6" t="s">
        <v>25</v>
      </c>
      <c r="C28" s="7" t="s">
        <v>5</v>
      </c>
      <c r="D28" s="4">
        <v>84</v>
      </c>
      <c r="E28" s="12">
        <v>234.78</v>
      </c>
      <c r="F28" s="12">
        <v>219.5</v>
      </c>
      <c r="G28" s="12">
        <v>209.55</v>
      </c>
      <c r="H28" s="23">
        <f t="shared" si="0"/>
        <v>221.27666666666664</v>
      </c>
      <c r="I28" s="14">
        <f t="shared" si="1"/>
        <v>274.89</v>
      </c>
      <c r="J28" s="42">
        <f t="shared" si="2"/>
        <v>18587.239999999998</v>
      </c>
      <c r="K28" s="43">
        <f t="shared" si="3"/>
        <v>23090.76</v>
      </c>
    </row>
    <row r="29" spans="1:11" ht="18" customHeight="1" x14ac:dyDescent="0.3">
      <c r="A29" s="53" t="s">
        <v>180</v>
      </c>
      <c r="B29" s="3" t="s">
        <v>26</v>
      </c>
      <c r="C29" s="7" t="s">
        <v>0</v>
      </c>
      <c r="D29" s="5">
        <v>1860</v>
      </c>
      <c r="E29" s="12">
        <v>14</v>
      </c>
      <c r="F29" s="12">
        <v>12.89</v>
      </c>
      <c r="G29" s="12">
        <v>11.8</v>
      </c>
      <c r="H29" s="23">
        <f t="shared" si="0"/>
        <v>12.896666666666667</v>
      </c>
      <c r="I29" s="14">
        <f t="shared" si="1"/>
        <v>16.02</v>
      </c>
      <c r="J29" s="42">
        <f t="shared" si="2"/>
        <v>23987.8</v>
      </c>
      <c r="K29" s="43">
        <f t="shared" si="3"/>
        <v>29797.200000000001</v>
      </c>
    </row>
    <row r="30" spans="1:11" ht="18" customHeight="1" x14ac:dyDescent="0.3">
      <c r="A30" s="53" t="s">
        <v>181</v>
      </c>
      <c r="B30" s="3" t="s">
        <v>27</v>
      </c>
      <c r="C30" s="4" t="s">
        <v>1</v>
      </c>
      <c r="D30" s="5">
        <v>67600</v>
      </c>
      <c r="E30" s="12">
        <v>2.6</v>
      </c>
      <c r="F30" s="12">
        <v>1.53</v>
      </c>
      <c r="G30" s="12">
        <v>1.5</v>
      </c>
      <c r="H30" s="23">
        <f t="shared" si="0"/>
        <v>1.8766666666666667</v>
      </c>
      <c r="I30" s="14">
        <f t="shared" si="1"/>
        <v>2.33</v>
      </c>
      <c r="J30" s="42">
        <f t="shared" si="2"/>
        <v>126862.66666666667</v>
      </c>
      <c r="K30" s="43">
        <f t="shared" si="3"/>
        <v>157508</v>
      </c>
    </row>
    <row r="31" spans="1:11" ht="18" customHeight="1" x14ac:dyDescent="0.3">
      <c r="A31" s="53" t="s">
        <v>182</v>
      </c>
      <c r="B31" s="6" t="s">
        <v>28</v>
      </c>
      <c r="C31" s="4" t="s">
        <v>1</v>
      </c>
      <c r="D31" s="5">
        <v>32160</v>
      </c>
      <c r="E31" s="12">
        <v>7.68</v>
      </c>
      <c r="F31" s="12">
        <v>6.16</v>
      </c>
      <c r="G31" s="12">
        <v>6.16</v>
      </c>
      <c r="H31" s="23">
        <f t="shared" si="0"/>
        <v>6.666666666666667</v>
      </c>
      <c r="I31" s="14">
        <f t="shared" si="1"/>
        <v>8.2799999999999994</v>
      </c>
      <c r="J31" s="42">
        <f t="shared" si="2"/>
        <v>214400</v>
      </c>
      <c r="K31" s="43">
        <f t="shared" si="3"/>
        <v>266284.79999999999</v>
      </c>
    </row>
    <row r="32" spans="1:11" ht="18" customHeight="1" x14ac:dyDescent="0.3">
      <c r="A32" s="53" t="s">
        <v>183</v>
      </c>
      <c r="B32" s="6" t="s">
        <v>29</v>
      </c>
      <c r="C32" s="4" t="s">
        <v>1</v>
      </c>
      <c r="D32" s="4">
        <v>492</v>
      </c>
      <c r="E32" s="12">
        <v>23.46</v>
      </c>
      <c r="F32" s="12">
        <v>17.21</v>
      </c>
      <c r="G32" s="12">
        <v>17.21</v>
      </c>
      <c r="H32" s="23">
        <f t="shared" si="0"/>
        <v>19.293333333333333</v>
      </c>
      <c r="I32" s="14">
        <f t="shared" si="1"/>
        <v>23.97</v>
      </c>
      <c r="J32" s="42">
        <f t="shared" si="2"/>
        <v>9492.32</v>
      </c>
      <c r="K32" s="43">
        <f t="shared" si="3"/>
        <v>11793.24</v>
      </c>
    </row>
    <row r="33" spans="1:11" ht="18" customHeight="1" x14ac:dyDescent="0.3">
      <c r="A33" s="53" t="s">
        <v>184</v>
      </c>
      <c r="B33" s="6" t="s">
        <v>30</v>
      </c>
      <c r="C33" s="4" t="s">
        <v>1</v>
      </c>
      <c r="D33" s="5">
        <v>65900</v>
      </c>
      <c r="E33" s="12">
        <v>1.5</v>
      </c>
      <c r="F33" s="12">
        <v>1.23</v>
      </c>
      <c r="G33" s="12">
        <v>1.21</v>
      </c>
      <c r="H33" s="23">
        <f t="shared" si="0"/>
        <v>1.3133333333333332</v>
      </c>
      <c r="I33" s="14">
        <f t="shared" si="1"/>
        <v>1.63</v>
      </c>
      <c r="J33" s="42">
        <f t="shared" si="2"/>
        <v>86548.666666666657</v>
      </c>
      <c r="K33" s="43">
        <f t="shared" si="3"/>
        <v>107417</v>
      </c>
    </row>
    <row r="34" spans="1:11" ht="18" customHeight="1" x14ac:dyDescent="0.3">
      <c r="A34" s="53" t="s">
        <v>185</v>
      </c>
      <c r="B34" s="6" t="s">
        <v>31</v>
      </c>
      <c r="C34" s="4" t="s">
        <v>0</v>
      </c>
      <c r="D34" s="5">
        <v>4914</v>
      </c>
      <c r="E34" s="12">
        <v>14</v>
      </c>
      <c r="F34" s="12">
        <v>9.3699999999999992</v>
      </c>
      <c r="G34" s="12">
        <v>9.73</v>
      </c>
      <c r="H34" s="23">
        <f t="shared" si="0"/>
        <v>11.033333333333331</v>
      </c>
      <c r="I34" s="14">
        <f t="shared" si="1"/>
        <v>13.71</v>
      </c>
      <c r="J34" s="42">
        <f t="shared" si="2"/>
        <v>54217.799999999988</v>
      </c>
      <c r="K34" s="43">
        <f t="shared" si="3"/>
        <v>67370.94</v>
      </c>
    </row>
    <row r="35" spans="1:11" ht="18" customHeight="1" x14ac:dyDescent="0.3">
      <c r="A35" s="53" t="s">
        <v>186</v>
      </c>
      <c r="B35" s="3" t="s">
        <v>32</v>
      </c>
      <c r="C35" s="4" t="s">
        <v>1</v>
      </c>
      <c r="D35" s="5">
        <v>1162</v>
      </c>
      <c r="E35" s="12">
        <v>2</v>
      </c>
      <c r="F35" s="12">
        <v>2.38</v>
      </c>
      <c r="G35" s="12">
        <v>2.33</v>
      </c>
      <c r="H35" s="23">
        <f t="shared" si="0"/>
        <v>2.2366666666666668</v>
      </c>
      <c r="I35" s="14">
        <f t="shared" si="1"/>
        <v>2.78</v>
      </c>
      <c r="J35" s="42">
        <f t="shared" si="2"/>
        <v>2599.0066666666667</v>
      </c>
      <c r="K35" s="43">
        <f t="shared" si="3"/>
        <v>3230.36</v>
      </c>
    </row>
    <row r="36" spans="1:11" ht="18" customHeight="1" x14ac:dyDescent="0.3">
      <c r="A36" s="53" t="s">
        <v>187</v>
      </c>
      <c r="B36" s="3" t="s">
        <v>33</v>
      </c>
      <c r="C36" s="4" t="s">
        <v>1</v>
      </c>
      <c r="D36" s="4">
        <v>200</v>
      </c>
      <c r="E36" s="12">
        <v>5.22</v>
      </c>
      <c r="F36" s="12">
        <v>9</v>
      </c>
      <c r="G36" s="12">
        <v>8.99</v>
      </c>
      <c r="H36" s="23">
        <f t="shared" si="0"/>
        <v>7.7366666666666672</v>
      </c>
      <c r="I36" s="14">
        <f t="shared" si="1"/>
        <v>9.61</v>
      </c>
      <c r="J36" s="42">
        <f t="shared" si="2"/>
        <v>1547.3333333333335</v>
      </c>
      <c r="K36" s="43">
        <f t="shared" si="3"/>
        <v>1922</v>
      </c>
    </row>
    <row r="37" spans="1:11" ht="18" customHeight="1" x14ac:dyDescent="0.3">
      <c r="A37" s="53" t="s">
        <v>188</v>
      </c>
      <c r="B37" s="6" t="s">
        <v>34</v>
      </c>
      <c r="C37" s="4" t="s">
        <v>1</v>
      </c>
      <c r="D37" s="5">
        <v>31300</v>
      </c>
      <c r="E37" s="12">
        <v>14</v>
      </c>
      <c r="F37" s="12">
        <v>17.149999999999999</v>
      </c>
      <c r="G37" s="12">
        <v>17.510000000000002</v>
      </c>
      <c r="H37" s="23">
        <f t="shared" si="0"/>
        <v>16.22</v>
      </c>
      <c r="I37" s="14">
        <f t="shared" si="1"/>
        <v>20.149999999999999</v>
      </c>
      <c r="J37" s="42">
        <f t="shared" si="2"/>
        <v>507685.99999999994</v>
      </c>
      <c r="K37" s="43">
        <f t="shared" si="3"/>
        <v>630695</v>
      </c>
    </row>
    <row r="38" spans="1:11" ht="18" customHeight="1" x14ac:dyDescent="0.3">
      <c r="A38" s="53" t="s">
        <v>189</v>
      </c>
      <c r="B38" s="6" t="s">
        <v>35</v>
      </c>
      <c r="C38" s="4" t="s">
        <v>1</v>
      </c>
      <c r="D38" s="5">
        <v>2200</v>
      </c>
      <c r="E38" s="12">
        <v>14</v>
      </c>
      <c r="F38" s="12">
        <v>39.6</v>
      </c>
      <c r="G38" s="12">
        <v>37.6</v>
      </c>
      <c r="H38" s="23">
        <f t="shared" si="0"/>
        <v>30.400000000000002</v>
      </c>
      <c r="I38" s="14">
        <f t="shared" si="1"/>
        <v>37.770000000000003</v>
      </c>
      <c r="J38" s="42">
        <f t="shared" si="2"/>
        <v>66880</v>
      </c>
      <c r="K38" s="43">
        <f t="shared" si="3"/>
        <v>83094</v>
      </c>
    </row>
    <row r="39" spans="1:11" ht="18" customHeight="1" x14ac:dyDescent="0.3">
      <c r="A39" s="53" t="s">
        <v>190</v>
      </c>
      <c r="B39" s="6" t="s">
        <v>36</v>
      </c>
      <c r="C39" s="4" t="s">
        <v>5</v>
      </c>
      <c r="D39" s="4">
        <v>100</v>
      </c>
      <c r="E39" s="12">
        <v>55.9</v>
      </c>
      <c r="F39" s="12">
        <v>45.2</v>
      </c>
      <c r="G39" s="12">
        <v>48.32</v>
      </c>
      <c r="H39" s="23">
        <f t="shared" si="0"/>
        <v>49.806666666666665</v>
      </c>
      <c r="I39" s="14">
        <f t="shared" si="1"/>
        <v>61.87</v>
      </c>
      <c r="J39" s="42">
        <f t="shared" si="2"/>
        <v>4980.6666666666661</v>
      </c>
      <c r="K39" s="43">
        <f t="shared" si="3"/>
        <v>6187</v>
      </c>
    </row>
    <row r="40" spans="1:11" ht="18" customHeight="1" x14ac:dyDescent="0.3">
      <c r="A40" s="53" t="s">
        <v>191</v>
      </c>
      <c r="B40" s="6" t="s">
        <v>37</v>
      </c>
      <c r="C40" s="4" t="s">
        <v>5</v>
      </c>
      <c r="D40" s="4">
        <v>496</v>
      </c>
      <c r="E40" s="12">
        <v>6</v>
      </c>
      <c r="F40" s="12">
        <v>4.34</v>
      </c>
      <c r="G40" s="12">
        <v>4.33</v>
      </c>
      <c r="H40" s="23">
        <f t="shared" si="0"/>
        <v>4.8899999999999997</v>
      </c>
      <c r="I40" s="14">
        <f t="shared" si="1"/>
        <v>6.07</v>
      </c>
      <c r="J40" s="42">
        <f t="shared" si="2"/>
        <v>2425.44</v>
      </c>
      <c r="K40" s="43">
        <f t="shared" si="3"/>
        <v>3010.72</v>
      </c>
    </row>
    <row r="41" spans="1:11" ht="18" customHeight="1" x14ac:dyDescent="0.3">
      <c r="A41" s="53" t="s">
        <v>192</v>
      </c>
      <c r="B41" s="6" t="s">
        <v>38</v>
      </c>
      <c r="C41" s="4" t="s">
        <v>5</v>
      </c>
      <c r="D41" s="4">
        <v>230</v>
      </c>
      <c r="E41" s="12">
        <v>198</v>
      </c>
      <c r="F41" s="12">
        <v>184.66</v>
      </c>
      <c r="G41" s="12">
        <v>184.66</v>
      </c>
      <c r="H41" s="23">
        <f t="shared" si="0"/>
        <v>189.10666666666665</v>
      </c>
      <c r="I41" s="14">
        <f t="shared" si="1"/>
        <v>234.93</v>
      </c>
      <c r="J41" s="42">
        <f t="shared" si="2"/>
        <v>43494.533333333333</v>
      </c>
      <c r="K41" s="43">
        <f t="shared" si="3"/>
        <v>54033.9</v>
      </c>
    </row>
    <row r="42" spans="1:11" ht="18" customHeight="1" x14ac:dyDescent="0.3">
      <c r="A42" s="53" t="s">
        <v>193</v>
      </c>
      <c r="B42" s="6" t="s">
        <v>39</v>
      </c>
      <c r="C42" s="4" t="s">
        <v>5</v>
      </c>
      <c r="D42" s="4">
        <v>40</v>
      </c>
      <c r="E42" s="12">
        <v>400</v>
      </c>
      <c r="F42" s="12">
        <v>1120.0999999999999</v>
      </c>
      <c r="G42" s="12">
        <v>1038.6199999999999</v>
      </c>
      <c r="H42" s="23">
        <f t="shared" si="0"/>
        <v>852.90666666666664</v>
      </c>
      <c r="I42" s="14">
        <f t="shared" si="1"/>
        <v>1059.57</v>
      </c>
      <c r="J42" s="42">
        <f t="shared" si="2"/>
        <v>34116.266666666663</v>
      </c>
      <c r="K42" s="43">
        <f t="shared" si="3"/>
        <v>42382.8</v>
      </c>
    </row>
    <row r="43" spans="1:11" ht="18" customHeight="1" x14ac:dyDescent="0.3">
      <c r="A43" s="53" t="s">
        <v>194</v>
      </c>
      <c r="B43" s="6" t="s">
        <v>40</v>
      </c>
      <c r="C43" s="4" t="s">
        <v>5</v>
      </c>
      <c r="D43" s="4">
        <v>60</v>
      </c>
      <c r="E43" s="12">
        <v>400</v>
      </c>
      <c r="F43" s="12">
        <v>910</v>
      </c>
      <c r="G43" s="12">
        <v>915</v>
      </c>
      <c r="H43" s="23">
        <f t="shared" si="0"/>
        <v>741.66666666666663</v>
      </c>
      <c r="I43" s="14">
        <f t="shared" si="1"/>
        <v>921.37</v>
      </c>
      <c r="J43" s="42">
        <f t="shared" si="2"/>
        <v>44500</v>
      </c>
      <c r="K43" s="43">
        <f t="shared" si="3"/>
        <v>55282.2</v>
      </c>
    </row>
    <row r="44" spans="1:11" ht="18" customHeight="1" x14ac:dyDescent="0.3">
      <c r="A44" s="53" t="s">
        <v>195</v>
      </c>
      <c r="B44" s="6" t="s">
        <v>41</v>
      </c>
      <c r="C44" s="4" t="s">
        <v>5</v>
      </c>
      <c r="D44" s="4">
        <v>220</v>
      </c>
      <c r="E44" s="12">
        <v>14.65</v>
      </c>
      <c r="F44" s="12">
        <v>10.99</v>
      </c>
      <c r="G44" s="12">
        <v>10.89</v>
      </c>
      <c r="H44" s="23">
        <f t="shared" si="0"/>
        <v>12.176666666666668</v>
      </c>
      <c r="I44" s="14">
        <f t="shared" si="1"/>
        <v>15.13</v>
      </c>
      <c r="J44" s="42">
        <f t="shared" si="2"/>
        <v>2678.8666666666668</v>
      </c>
      <c r="K44" s="43">
        <f t="shared" si="3"/>
        <v>3328.6</v>
      </c>
    </row>
    <row r="45" spans="1:11" ht="18" customHeight="1" x14ac:dyDescent="0.3">
      <c r="A45" s="53" t="s">
        <v>196</v>
      </c>
      <c r="B45" s="6" t="s">
        <v>42</v>
      </c>
      <c r="C45" s="4" t="s">
        <v>5</v>
      </c>
      <c r="D45" s="4">
        <v>240</v>
      </c>
      <c r="E45" s="12">
        <v>16.77</v>
      </c>
      <c r="F45" s="12">
        <v>11.89</v>
      </c>
      <c r="G45" s="12">
        <v>9.7899999999999991</v>
      </c>
      <c r="H45" s="23">
        <f t="shared" si="0"/>
        <v>12.816666666666668</v>
      </c>
      <c r="I45" s="14">
        <f t="shared" si="1"/>
        <v>15.92</v>
      </c>
      <c r="J45" s="42">
        <f t="shared" si="2"/>
        <v>3076.0000000000005</v>
      </c>
      <c r="K45" s="43">
        <f t="shared" si="3"/>
        <v>3820.8</v>
      </c>
    </row>
    <row r="46" spans="1:11" ht="18" customHeight="1" x14ac:dyDescent="0.3">
      <c r="A46" s="53" t="s">
        <v>197</v>
      </c>
      <c r="B46" s="6" t="s">
        <v>43</v>
      </c>
      <c r="C46" s="4" t="s">
        <v>5</v>
      </c>
      <c r="D46" s="4">
        <v>220</v>
      </c>
      <c r="E46" s="12">
        <v>16.77</v>
      </c>
      <c r="F46" s="12">
        <v>12.19</v>
      </c>
      <c r="G46" s="12">
        <v>12.14</v>
      </c>
      <c r="H46" s="23">
        <f t="shared" si="0"/>
        <v>13.700000000000001</v>
      </c>
      <c r="I46" s="14">
        <f t="shared" si="1"/>
        <v>17.02</v>
      </c>
      <c r="J46" s="42">
        <f t="shared" si="2"/>
        <v>3014.0000000000005</v>
      </c>
      <c r="K46" s="43">
        <f t="shared" si="3"/>
        <v>3744.4</v>
      </c>
    </row>
    <row r="47" spans="1:11" ht="18" customHeight="1" x14ac:dyDescent="0.3">
      <c r="A47" s="53" t="s">
        <v>198</v>
      </c>
      <c r="B47" s="6" t="s">
        <v>44</v>
      </c>
      <c r="C47" s="4" t="s">
        <v>5</v>
      </c>
      <c r="D47" s="4">
        <v>210</v>
      </c>
      <c r="E47" s="12">
        <v>16.77</v>
      </c>
      <c r="F47" s="12">
        <v>13.34</v>
      </c>
      <c r="G47" s="12">
        <v>13.14</v>
      </c>
      <c r="H47" s="23">
        <f t="shared" si="0"/>
        <v>14.416666666666666</v>
      </c>
      <c r="I47" s="14">
        <f t="shared" si="1"/>
        <v>17.91</v>
      </c>
      <c r="J47" s="42">
        <f t="shared" si="2"/>
        <v>3027.5</v>
      </c>
      <c r="K47" s="43">
        <f t="shared" si="3"/>
        <v>3761.1</v>
      </c>
    </row>
    <row r="48" spans="1:11" ht="18" customHeight="1" x14ac:dyDescent="0.3">
      <c r="A48" s="53" t="s">
        <v>199</v>
      </c>
      <c r="B48" s="6" t="s">
        <v>45</v>
      </c>
      <c r="C48" s="4" t="s">
        <v>5</v>
      </c>
      <c r="D48" s="5">
        <v>1020</v>
      </c>
      <c r="E48" s="12">
        <v>16.77</v>
      </c>
      <c r="F48" s="12">
        <v>13.51</v>
      </c>
      <c r="G48" s="12">
        <v>12.51</v>
      </c>
      <c r="H48" s="23">
        <f t="shared" si="0"/>
        <v>14.263333333333334</v>
      </c>
      <c r="I48" s="14">
        <f t="shared" si="1"/>
        <v>17.72</v>
      </c>
      <c r="J48" s="42">
        <f t="shared" si="2"/>
        <v>14548.6</v>
      </c>
      <c r="K48" s="43">
        <f t="shared" si="3"/>
        <v>18074.400000000001</v>
      </c>
    </row>
    <row r="49" spans="1:11" ht="18" customHeight="1" x14ac:dyDescent="0.3">
      <c r="A49" s="53" t="s">
        <v>200</v>
      </c>
      <c r="B49" s="6" t="s">
        <v>46</v>
      </c>
      <c r="C49" s="4" t="s">
        <v>5</v>
      </c>
      <c r="D49" s="4">
        <v>180</v>
      </c>
      <c r="E49" s="12">
        <v>19.420000000000002</v>
      </c>
      <c r="F49" s="12">
        <v>13.62</v>
      </c>
      <c r="G49" s="12">
        <v>12.61</v>
      </c>
      <c r="H49" s="23">
        <f t="shared" si="0"/>
        <v>15.216666666666667</v>
      </c>
      <c r="I49" s="14">
        <f t="shared" si="1"/>
        <v>18.899999999999999</v>
      </c>
      <c r="J49" s="42">
        <f t="shared" si="2"/>
        <v>2739</v>
      </c>
      <c r="K49" s="43">
        <f t="shared" si="3"/>
        <v>3402</v>
      </c>
    </row>
    <row r="50" spans="1:11" ht="18" customHeight="1" x14ac:dyDescent="0.3">
      <c r="A50" s="53" t="s">
        <v>201</v>
      </c>
      <c r="B50" s="6" t="s">
        <v>47</v>
      </c>
      <c r="C50" s="4" t="s">
        <v>5</v>
      </c>
      <c r="D50" s="5">
        <v>1400</v>
      </c>
      <c r="E50" s="12">
        <v>19.46</v>
      </c>
      <c r="F50" s="12">
        <v>14.19</v>
      </c>
      <c r="G50" s="12">
        <v>14.14</v>
      </c>
      <c r="H50" s="23">
        <f t="shared" si="0"/>
        <v>15.93</v>
      </c>
      <c r="I50" s="14">
        <f t="shared" si="1"/>
        <v>19.79</v>
      </c>
      <c r="J50" s="42">
        <f t="shared" si="2"/>
        <v>22302</v>
      </c>
      <c r="K50" s="43">
        <f t="shared" si="3"/>
        <v>27706</v>
      </c>
    </row>
    <row r="51" spans="1:11" ht="18" customHeight="1" x14ac:dyDescent="0.3">
      <c r="A51" s="53" t="s">
        <v>202</v>
      </c>
      <c r="B51" s="6" t="s">
        <v>48</v>
      </c>
      <c r="C51" s="4" t="s">
        <v>5</v>
      </c>
      <c r="D51" s="4">
        <v>476</v>
      </c>
      <c r="E51" s="12">
        <v>19.46</v>
      </c>
      <c r="F51" s="12">
        <v>14.84</v>
      </c>
      <c r="G51" s="12">
        <v>14.74</v>
      </c>
      <c r="H51" s="23">
        <f t="shared" si="0"/>
        <v>16.346666666666668</v>
      </c>
      <c r="I51" s="14">
        <f t="shared" si="1"/>
        <v>20.309999999999999</v>
      </c>
      <c r="J51" s="42">
        <f t="shared" si="2"/>
        <v>7781.0133333333333</v>
      </c>
      <c r="K51" s="43">
        <f t="shared" si="3"/>
        <v>9667.56</v>
      </c>
    </row>
    <row r="52" spans="1:11" ht="18" customHeight="1" x14ac:dyDescent="0.3">
      <c r="A52" s="53" t="s">
        <v>203</v>
      </c>
      <c r="B52" s="6" t="s">
        <v>49</v>
      </c>
      <c r="C52" s="4" t="s">
        <v>5</v>
      </c>
      <c r="D52" s="4">
        <v>40</v>
      </c>
      <c r="E52" s="12">
        <v>24</v>
      </c>
      <c r="F52" s="12">
        <v>15.32</v>
      </c>
      <c r="G52" s="12">
        <v>15.16</v>
      </c>
      <c r="H52" s="23">
        <f t="shared" si="0"/>
        <v>18.16</v>
      </c>
      <c r="I52" s="14">
        <f t="shared" si="1"/>
        <v>22.56</v>
      </c>
      <c r="J52" s="42">
        <f t="shared" si="2"/>
        <v>726.4</v>
      </c>
      <c r="K52" s="43">
        <f t="shared" si="3"/>
        <v>902.4</v>
      </c>
    </row>
    <row r="53" spans="1:11" ht="18" customHeight="1" x14ac:dyDescent="0.3">
      <c r="A53" s="53" t="s">
        <v>204</v>
      </c>
      <c r="B53" s="6" t="s">
        <v>50</v>
      </c>
      <c r="C53" s="4" t="s">
        <v>5</v>
      </c>
      <c r="D53" s="4">
        <v>220</v>
      </c>
      <c r="E53" s="12">
        <v>12</v>
      </c>
      <c r="F53" s="12">
        <v>9.23</v>
      </c>
      <c r="G53" s="12">
        <v>9.65</v>
      </c>
      <c r="H53" s="23">
        <f t="shared" si="0"/>
        <v>10.293333333333335</v>
      </c>
      <c r="I53" s="14">
        <f t="shared" si="1"/>
        <v>12.79</v>
      </c>
      <c r="J53" s="42">
        <f t="shared" si="2"/>
        <v>2264.5333333333338</v>
      </c>
      <c r="K53" s="43">
        <f t="shared" si="3"/>
        <v>2813.8</v>
      </c>
    </row>
    <row r="54" spans="1:11" ht="18" customHeight="1" x14ac:dyDescent="0.3">
      <c r="A54" s="53" t="s">
        <v>205</v>
      </c>
      <c r="B54" s="6" t="s">
        <v>51</v>
      </c>
      <c r="C54" s="4" t="s">
        <v>5</v>
      </c>
      <c r="D54" s="4">
        <v>56</v>
      </c>
      <c r="E54" s="12">
        <v>3.45</v>
      </c>
      <c r="F54" s="12">
        <v>2.6</v>
      </c>
      <c r="G54" s="12">
        <v>21.62</v>
      </c>
      <c r="H54" s="23">
        <f t="shared" si="0"/>
        <v>9.2233333333333345</v>
      </c>
      <c r="I54" s="14">
        <f t="shared" si="1"/>
        <v>11.46</v>
      </c>
      <c r="J54" s="42">
        <f t="shared" si="2"/>
        <v>516.50666666666677</v>
      </c>
      <c r="K54" s="43">
        <f t="shared" si="3"/>
        <v>641.76</v>
      </c>
    </row>
    <row r="55" spans="1:11" ht="18" customHeight="1" x14ac:dyDescent="0.3">
      <c r="A55" s="53" t="s">
        <v>206</v>
      </c>
      <c r="B55" s="6" t="s">
        <v>52</v>
      </c>
      <c r="C55" s="4" t="s">
        <v>5</v>
      </c>
      <c r="D55" s="4">
        <v>96</v>
      </c>
      <c r="E55" s="12">
        <v>8.8000000000000007</v>
      </c>
      <c r="F55" s="12">
        <v>7.5</v>
      </c>
      <c r="G55" s="12">
        <v>7.51</v>
      </c>
      <c r="H55" s="23">
        <f t="shared" si="0"/>
        <v>7.9366666666666674</v>
      </c>
      <c r="I55" s="14">
        <f t="shared" si="1"/>
        <v>9.86</v>
      </c>
      <c r="J55" s="42">
        <f t="shared" si="2"/>
        <v>761.92000000000007</v>
      </c>
      <c r="K55" s="43">
        <f t="shared" si="3"/>
        <v>946.56</v>
      </c>
    </row>
    <row r="56" spans="1:11" ht="18" customHeight="1" x14ac:dyDescent="0.3">
      <c r="A56" s="53" t="s">
        <v>207</v>
      </c>
      <c r="B56" s="3" t="s">
        <v>53</v>
      </c>
      <c r="C56" s="4" t="s">
        <v>5</v>
      </c>
      <c r="D56" s="4">
        <v>20</v>
      </c>
      <c r="E56" s="12">
        <v>6.4</v>
      </c>
      <c r="F56" s="12">
        <v>6.4</v>
      </c>
      <c r="G56" s="12">
        <v>5.64</v>
      </c>
      <c r="H56" s="23">
        <f t="shared" si="0"/>
        <v>6.1466666666666674</v>
      </c>
      <c r="I56" s="14">
        <f t="shared" si="1"/>
        <v>7.64</v>
      </c>
      <c r="J56" s="42">
        <f t="shared" si="2"/>
        <v>122.93333333333335</v>
      </c>
      <c r="K56" s="43">
        <f t="shared" si="3"/>
        <v>152.80000000000001</v>
      </c>
    </row>
    <row r="57" spans="1:11" ht="18" customHeight="1" x14ac:dyDescent="0.3">
      <c r="A57" s="53" t="s">
        <v>208</v>
      </c>
      <c r="B57" s="3" t="s">
        <v>54</v>
      </c>
      <c r="C57" s="4" t="s">
        <v>1</v>
      </c>
      <c r="D57" s="5">
        <v>4000</v>
      </c>
      <c r="E57" s="12">
        <v>1.1200000000000001</v>
      </c>
      <c r="F57" s="12">
        <v>0.75</v>
      </c>
      <c r="G57" s="12">
        <v>0.74</v>
      </c>
      <c r="H57" s="23">
        <f t="shared" si="0"/>
        <v>0.87000000000000011</v>
      </c>
      <c r="I57" s="14">
        <f t="shared" si="1"/>
        <v>1.08</v>
      </c>
      <c r="J57" s="42">
        <f t="shared" si="2"/>
        <v>3480.0000000000005</v>
      </c>
      <c r="K57" s="43">
        <f t="shared" si="3"/>
        <v>4320</v>
      </c>
    </row>
    <row r="58" spans="1:11" ht="18" customHeight="1" x14ac:dyDescent="0.3">
      <c r="A58" s="53" t="s">
        <v>209</v>
      </c>
      <c r="B58" s="3" t="s">
        <v>55</v>
      </c>
      <c r="C58" s="4" t="s">
        <v>5</v>
      </c>
      <c r="D58" s="4">
        <v>560</v>
      </c>
      <c r="E58" s="12">
        <v>2.4500000000000002</v>
      </c>
      <c r="F58" s="12">
        <v>1.9</v>
      </c>
      <c r="G58" s="12">
        <v>1.68</v>
      </c>
      <c r="H58" s="23">
        <f t="shared" si="0"/>
        <v>2.0099999999999998</v>
      </c>
      <c r="I58" s="14">
        <f t="shared" si="1"/>
        <v>2.5</v>
      </c>
      <c r="J58" s="42">
        <f t="shared" si="2"/>
        <v>1125.5999999999999</v>
      </c>
      <c r="K58" s="43">
        <f t="shared" si="3"/>
        <v>1400</v>
      </c>
    </row>
    <row r="59" spans="1:11" ht="18" customHeight="1" x14ac:dyDescent="0.3">
      <c r="A59" s="53" t="s">
        <v>210</v>
      </c>
      <c r="B59" s="3" t="s">
        <v>56</v>
      </c>
      <c r="C59" s="4" t="s">
        <v>5</v>
      </c>
      <c r="D59" s="5">
        <v>1710</v>
      </c>
      <c r="E59" s="12">
        <v>2.34</v>
      </c>
      <c r="F59" s="12">
        <v>1.99</v>
      </c>
      <c r="G59" s="12">
        <v>1.92</v>
      </c>
      <c r="H59" s="23">
        <f t="shared" si="0"/>
        <v>2.0833333333333335</v>
      </c>
      <c r="I59" s="14">
        <f t="shared" si="1"/>
        <v>2.59</v>
      </c>
      <c r="J59" s="42">
        <f t="shared" si="2"/>
        <v>3562.5000000000005</v>
      </c>
      <c r="K59" s="43">
        <f t="shared" si="3"/>
        <v>4428.8999999999996</v>
      </c>
    </row>
    <row r="60" spans="1:11" ht="18" customHeight="1" x14ac:dyDescent="0.3">
      <c r="A60" s="53" t="s">
        <v>211</v>
      </c>
      <c r="B60" s="3" t="s">
        <v>57</v>
      </c>
      <c r="C60" s="4" t="s">
        <v>5</v>
      </c>
      <c r="D60" s="4">
        <v>620</v>
      </c>
      <c r="E60" s="12">
        <v>2.9</v>
      </c>
      <c r="F60" s="12">
        <v>2.5</v>
      </c>
      <c r="G60" s="12">
        <v>2.75</v>
      </c>
      <c r="H60" s="23">
        <f t="shared" si="0"/>
        <v>2.7166666666666668</v>
      </c>
      <c r="I60" s="14">
        <f t="shared" si="1"/>
        <v>3.37</v>
      </c>
      <c r="J60" s="42">
        <f t="shared" si="2"/>
        <v>1684.3333333333335</v>
      </c>
      <c r="K60" s="43">
        <f t="shared" si="3"/>
        <v>2089.4</v>
      </c>
    </row>
    <row r="61" spans="1:11" ht="18" customHeight="1" x14ac:dyDescent="0.3">
      <c r="A61" s="53" t="s">
        <v>212</v>
      </c>
      <c r="B61" s="3" t="s">
        <v>58</v>
      </c>
      <c r="C61" s="4" t="s">
        <v>5</v>
      </c>
      <c r="D61" s="4">
        <v>66</v>
      </c>
      <c r="E61" s="12">
        <v>1.84</v>
      </c>
      <c r="F61" s="12">
        <v>1.25</v>
      </c>
      <c r="G61" s="12">
        <v>1.22</v>
      </c>
      <c r="H61" s="23">
        <f t="shared" si="0"/>
        <v>1.4366666666666665</v>
      </c>
      <c r="I61" s="14">
        <f t="shared" si="1"/>
        <v>1.78</v>
      </c>
      <c r="J61" s="42">
        <f t="shared" si="2"/>
        <v>94.82</v>
      </c>
      <c r="K61" s="43">
        <f t="shared" si="3"/>
        <v>117.48</v>
      </c>
    </row>
    <row r="62" spans="1:11" ht="18" customHeight="1" x14ac:dyDescent="0.3">
      <c r="A62" s="53" t="s">
        <v>213</v>
      </c>
      <c r="B62" s="3" t="s">
        <v>59</v>
      </c>
      <c r="C62" s="4" t="s">
        <v>5</v>
      </c>
      <c r="D62" s="4">
        <v>34</v>
      </c>
      <c r="E62" s="12">
        <v>1.29</v>
      </c>
      <c r="F62" s="12">
        <v>1.29</v>
      </c>
      <c r="G62" s="12">
        <v>1.26</v>
      </c>
      <c r="H62" s="23">
        <f t="shared" si="0"/>
        <v>1.28</v>
      </c>
      <c r="I62" s="14">
        <f t="shared" si="1"/>
        <v>1.59</v>
      </c>
      <c r="J62" s="42">
        <f t="shared" si="2"/>
        <v>43.52</v>
      </c>
      <c r="K62" s="43">
        <f t="shared" si="3"/>
        <v>54.06</v>
      </c>
    </row>
    <row r="63" spans="1:11" ht="18" customHeight="1" x14ac:dyDescent="0.3">
      <c r="A63" s="53" t="s">
        <v>214</v>
      </c>
      <c r="B63" s="3" t="s">
        <v>60</v>
      </c>
      <c r="C63" s="4" t="s">
        <v>5</v>
      </c>
      <c r="D63" s="4">
        <v>304</v>
      </c>
      <c r="E63" s="12">
        <v>3.56</v>
      </c>
      <c r="F63" s="12">
        <v>3.56</v>
      </c>
      <c r="G63" s="12">
        <v>3.26</v>
      </c>
      <c r="H63" s="23">
        <f t="shared" si="0"/>
        <v>3.4599999999999995</v>
      </c>
      <c r="I63" s="14">
        <f t="shared" si="1"/>
        <v>4.3</v>
      </c>
      <c r="J63" s="42">
        <f t="shared" si="2"/>
        <v>1051.8399999999999</v>
      </c>
      <c r="K63" s="43">
        <f t="shared" si="3"/>
        <v>1307.2</v>
      </c>
    </row>
    <row r="64" spans="1:11" ht="18" customHeight="1" x14ac:dyDescent="0.3">
      <c r="A64" s="53" t="s">
        <v>215</v>
      </c>
      <c r="B64" s="3" t="s">
        <v>61</v>
      </c>
      <c r="C64" s="4" t="s">
        <v>5</v>
      </c>
      <c r="D64" s="4">
        <v>64</v>
      </c>
      <c r="E64" s="12">
        <v>1.88</v>
      </c>
      <c r="F64" s="12">
        <v>1.88</v>
      </c>
      <c r="G64" s="12">
        <v>1.82</v>
      </c>
      <c r="H64" s="23">
        <f t="shared" si="0"/>
        <v>1.86</v>
      </c>
      <c r="I64" s="14">
        <f t="shared" si="1"/>
        <v>2.31</v>
      </c>
      <c r="J64" s="42">
        <f t="shared" si="2"/>
        <v>119.04</v>
      </c>
      <c r="K64" s="43">
        <f t="shared" si="3"/>
        <v>147.84</v>
      </c>
    </row>
    <row r="65" spans="1:11" ht="18" customHeight="1" x14ac:dyDescent="0.3">
      <c r="A65" s="53" t="s">
        <v>216</v>
      </c>
      <c r="B65" s="3" t="s">
        <v>62</v>
      </c>
      <c r="C65" s="4" t="s">
        <v>5</v>
      </c>
      <c r="D65" s="4">
        <v>200</v>
      </c>
      <c r="E65" s="12">
        <v>6</v>
      </c>
      <c r="F65" s="12">
        <v>5.7</v>
      </c>
      <c r="G65" s="12">
        <v>5.76</v>
      </c>
      <c r="H65" s="23">
        <f t="shared" si="0"/>
        <v>5.82</v>
      </c>
      <c r="I65" s="14">
        <f t="shared" si="1"/>
        <v>7.23</v>
      </c>
      <c r="J65" s="42">
        <f t="shared" si="2"/>
        <v>1164</v>
      </c>
      <c r="K65" s="43">
        <f t="shared" si="3"/>
        <v>1446</v>
      </c>
    </row>
    <row r="66" spans="1:11" ht="18" customHeight="1" x14ac:dyDescent="0.3">
      <c r="A66" s="53" t="s">
        <v>217</v>
      </c>
      <c r="B66" s="3" t="s">
        <v>63</v>
      </c>
      <c r="C66" s="4" t="s">
        <v>5</v>
      </c>
      <c r="D66" s="4">
        <v>40</v>
      </c>
      <c r="E66" s="12">
        <v>9</v>
      </c>
      <c r="F66" s="12">
        <v>5</v>
      </c>
      <c r="G66" s="12">
        <v>4.99</v>
      </c>
      <c r="H66" s="23">
        <f t="shared" si="0"/>
        <v>6.330000000000001</v>
      </c>
      <c r="I66" s="14">
        <f t="shared" si="1"/>
        <v>7.86</v>
      </c>
      <c r="J66" s="42">
        <f t="shared" si="2"/>
        <v>253.20000000000005</v>
      </c>
      <c r="K66" s="43">
        <f t="shared" si="3"/>
        <v>314.39999999999998</v>
      </c>
    </row>
    <row r="67" spans="1:11" ht="18" customHeight="1" x14ac:dyDescent="0.3">
      <c r="A67" s="53" t="s">
        <v>218</v>
      </c>
      <c r="B67" s="3" t="s">
        <v>64</v>
      </c>
      <c r="C67" s="4" t="s">
        <v>5</v>
      </c>
      <c r="D67" s="4">
        <v>40</v>
      </c>
      <c r="E67" s="12">
        <v>16</v>
      </c>
      <c r="F67" s="12">
        <v>9.6</v>
      </c>
      <c r="G67" s="12">
        <v>8.9600000000000009</v>
      </c>
      <c r="H67" s="23">
        <f t="shared" si="0"/>
        <v>11.520000000000001</v>
      </c>
      <c r="I67" s="14">
        <f t="shared" si="1"/>
        <v>14.31</v>
      </c>
      <c r="J67" s="42">
        <f t="shared" si="2"/>
        <v>460.80000000000007</v>
      </c>
      <c r="K67" s="43">
        <f t="shared" si="3"/>
        <v>572.4</v>
      </c>
    </row>
    <row r="68" spans="1:11" ht="18" customHeight="1" x14ac:dyDescent="0.3">
      <c r="A68" s="53" t="s">
        <v>219</v>
      </c>
      <c r="B68" s="3" t="s">
        <v>65</v>
      </c>
      <c r="C68" s="4" t="s">
        <v>5</v>
      </c>
      <c r="D68" s="4">
        <v>898</v>
      </c>
      <c r="E68" s="12">
        <v>1.5</v>
      </c>
      <c r="F68" s="12">
        <v>1.29</v>
      </c>
      <c r="G68" s="12">
        <v>1.23</v>
      </c>
      <c r="H68" s="23">
        <f t="shared" si="0"/>
        <v>1.3399999999999999</v>
      </c>
      <c r="I68" s="14">
        <f t="shared" si="1"/>
        <v>1.66</v>
      </c>
      <c r="J68" s="42">
        <f t="shared" si="2"/>
        <v>1203.32</v>
      </c>
      <c r="K68" s="43">
        <f t="shared" si="3"/>
        <v>1490.68</v>
      </c>
    </row>
    <row r="69" spans="1:11" ht="18" customHeight="1" x14ac:dyDescent="0.3">
      <c r="A69" s="53" t="s">
        <v>220</v>
      </c>
      <c r="B69" s="6" t="s">
        <v>66</v>
      </c>
      <c r="C69" s="7" t="s">
        <v>5</v>
      </c>
      <c r="D69" s="4">
        <v>274</v>
      </c>
      <c r="E69" s="12">
        <v>9.9499999999999993</v>
      </c>
      <c r="F69" s="12">
        <v>14.94</v>
      </c>
      <c r="G69" s="12">
        <v>14.49</v>
      </c>
      <c r="H69" s="23">
        <f t="shared" si="0"/>
        <v>13.126666666666667</v>
      </c>
      <c r="I69" s="14">
        <f t="shared" si="1"/>
        <v>16.309999999999999</v>
      </c>
      <c r="J69" s="42">
        <f t="shared" si="2"/>
        <v>3596.7066666666669</v>
      </c>
      <c r="K69" s="43">
        <f t="shared" si="3"/>
        <v>4468.9399999999996</v>
      </c>
    </row>
    <row r="70" spans="1:11" ht="18" customHeight="1" x14ac:dyDescent="0.3">
      <c r="A70" s="53" t="s">
        <v>221</v>
      </c>
      <c r="B70" s="6" t="s">
        <v>67</v>
      </c>
      <c r="C70" s="7" t="s">
        <v>5</v>
      </c>
      <c r="D70" s="4">
        <v>30</v>
      </c>
      <c r="E70" s="12">
        <v>2</v>
      </c>
      <c r="F70" s="12">
        <v>1.21</v>
      </c>
      <c r="G70" s="12">
        <v>1.1100000000000001</v>
      </c>
      <c r="H70" s="23">
        <f t="shared" si="0"/>
        <v>1.4400000000000002</v>
      </c>
      <c r="I70" s="14">
        <f t="shared" si="1"/>
        <v>1.79</v>
      </c>
      <c r="J70" s="42">
        <f t="shared" si="2"/>
        <v>43.2</v>
      </c>
      <c r="K70" s="43">
        <f t="shared" si="3"/>
        <v>53.7</v>
      </c>
    </row>
    <row r="71" spans="1:11" ht="18" customHeight="1" x14ac:dyDescent="0.3">
      <c r="A71" s="53" t="s">
        <v>222</v>
      </c>
      <c r="B71" s="6" t="s">
        <v>68</v>
      </c>
      <c r="C71" s="7" t="s">
        <v>5</v>
      </c>
      <c r="D71" s="4">
        <v>64</v>
      </c>
      <c r="E71" s="12">
        <v>2.5</v>
      </c>
      <c r="F71" s="12">
        <v>2.0299999999999998</v>
      </c>
      <c r="G71" s="12">
        <v>1.97</v>
      </c>
      <c r="H71" s="23">
        <f t="shared" si="0"/>
        <v>2.1666666666666665</v>
      </c>
      <c r="I71" s="14">
        <f t="shared" si="1"/>
        <v>2.69</v>
      </c>
      <c r="J71" s="42">
        <f t="shared" si="2"/>
        <v>138.66666666666666</v>
      </c>
      <c r="K71" s="43">
        <f t="shared" si="3"/>
        <v>172.16</v>
      </c>
    </row>
    <row r="72" spans="1:11" ht="18" customHeight="1" x14ac:dyDescent="0.3">
      <c r="A72" s="53" t="s">
        <v>223</v>
      </c>
      <c r="B72" s="3" t="s">
        <v>69</v>
      </c>
      <c r="C72" s="7" t="s">
        <v>5</v>
      </c>
      <c r="D72" s="5">
        <v>3600</v>
      </c>
      <c r="E72" s="12">
        <v>5.56</v>
      </c>
      <c r="F72" s="12">
        <v>4.1900000000000004</v>
      </c>
      <c r="G72" s="12">
        <v>4.09</v>
      </c>
      <c r="H72" s="23">
        <f t="shared" si="0"/>
        <v>4.6133333333333333</v>
      </c>
      <c r="I72" s="14">
        <f t="shared" si="1"/>
        <v>5.73</v>
      </c>
      <c r="J72" s="42">
        <f t="shared" si="2"/>
        <v>16608</v>
      </c>
      <c r="K72" s="43">
        <f t="shared" si="3"/>
        <v>20628</v>
      </c>
    </row>
    <row r="73" spans="1:11" ht="18" customHeight="1" x14ac:dyDescent="0.3">
      <c r="A73" s="53" t="s">
        <v>224</v>
      </c>
      <c r="B73" s="6" t="s">
        <v>70</v>
      </c>
      <c r="C73" s="7" t="s">
        <v>5</v>
      </c>
      <c r="D73" s="4">
        <v>544</v>
      </c>
      <c r="E73" s="12">
        <v>2</v>
      </c>
      <c r="F73" s="12">
        <v>2</v>
      </c>
      <c r="G73" s="12">
        <v>1.92</v>
      </c>
      <c r="H73" s="23">
        <f t="shared" si="0"/>
        <v>1.9733333333333334</v>
      </c>
      <c r="I73" s="14">
        <f t="shared" si="1"/>
        <v>2.4500000000000002</v>
      </c>
      <c r="J73" s="42">
        <f t="shared" si="2"/>
        <v>1073.4933333333333</v>
      </c>
      <c r="K73" s="43">
        <f t="shared" si="3"/>
        <v>1332.8</v>
      </c>
    </row>
    <row r="74" spans="1:11" ht="18" customHeight="1" x14ac:dyDescent="0.3">
      <c r="A74" s="53" t="s">
        <v>225</v>
      </c>
      <c r="B74" s="6" t="s">
        <v>71</v>
      </c>
      <c r="C74" s="7" t="s">
        <v>5</v>
      </c>
      <c r="D74" s="5">
        <v>3980</v>
      </c>
      <c r="E74" s="12">
        <v>1.1000000000000001</v>
      </c>
      <c r="F74" s="12">
        <v>0.76</v>
      </c>
      <c r="G74" s="12">
        <v>0.74</v>
      </c>
      <c r="H74" s="23">
        <f t="shared" ref="H74:H137" si="4">(E74+F74+G74)/3</f>
        <v>0.8666666666666667</v>
      </c>
      <c r="I74" s="14">
        <f t="shared" ref="I74:I137" si="5">ROUND(H74*1.2423,2)</f>
        <v>1.08</v>
      </c>
      <c r="J74" s="42">
        <f t="shared" ref="J74:J137" si="6">D74*H74</f>
        <v>3449.3333333333335</v>
      </c>
      <c r="K74" s="43">
        <f t="shared" ref="K74:K137" si="7">ROUND(D74*I74,2)</f>
        <v>4298.3999999999996</v>
      </c>
    </row>
    <row r="75" spans="1:11" ht="18" customHeight="1" x14ac:dyDescent="0.3">
      <c r="A75" s="53" t="s">
        <v>226</v>
      </c>
      <c r="B75" s="6" t="s">
        <v>72</v>
      </c>
      <c r="C75" s="7" t="s">
        <v>5</v>
      </c>
      <c r="D75" s="4">
        <v>128</v>
      </c>
      <c r="E75" s="12">
        <v>22</v>
      </c>
      <c r="F75" s="12">
        <v>6.81</v>
      </c>
      <c r="G75" s="12">
        <v>6.79</v>
      </c>
      <c r="H75" s="23">
        <f t="shared" si="4"/>
        <v>11.866666666666667</v>
      </c>
      <c r="I75" s="14">
        <f t="shared" si="5"/>
        <v>14.74</v>
      </c>
      <c r="J75" s="42">
        <f t="shared" si="6"/>
        <v>1518.9333333333334</v>
      </c>
      <c r="K75" s="43">
        <f t="shared" si="7"/>
        <v>1886.72</v>
      </c>
    </row>
    <row r="76" spans="1:11" ht="18" customHeight="1" x14ac:dyDescent="0.3">
      <c r="A76" s="53" t="s">
        <v>227</v>
      </c>
      <c r="B76" s="6" t="s">
        <v>73</v>
      </c>
      <c r="C76" s="7" t="s">
        <v>5</v>
      </c>
      <c r="D76" s="4">
        <v>24</v>
      </c>
      <c r="E76" s="12">
        <v>20</v>
      </c>
      <c r="F76" s="12">
        <v>10.01</v>
      </c>
      <c r="G76" s="12">
        <v>9.5500000000000007</v>
      </c>
      <c r="H76" s="23">
        <f t="shared" si="4"/>
        <v>13.186666666666667</v>
      </c>
      <c r="I76" s="14">
        <f t="shared" si="5"/>
        <v>16.38</v>
      </c>
      <c r="J76" s="42">
        <f t="shared" si="6"/>
        <v>316.48</v>
      </c>
      <c r="K76" s="43">
        <f t="shared" si="7"/>
        <v>393.12</v>
      </c>
    </row>
    <row r="77" spans="1:11" ht="18" customHeight="1" x14ac:dyDescent="0.3">
      <c r="A77" s="53" t="s">
        <v>228</v>
      </c>
      <c r="B77" s="6" t="s">
        <v>74</v>
      </c>
      <c r="C77" s="7" t="s">
        <v>5</v>
      </c>
      <c r="D77" s="4">
        <v>384</v>
      </c>
      <c r="E77" s="12">
        <v>1.3</v>
      </c>
      <c r="F77" s="12">
        <v>1.3</v>
      </c>
      <c r="G77" s="12">
        <v>1.2</v>
      </c>
      <c r="H77" s="23">
        <f t="shared" si="4"/>
        <v>1.2666666666666666</v>
      </c>
      <c r="I77" s="14">
        <f t="shared" si="5"/>
        <v>1.57</v>
      </c>
      <c r="J77" s="42">
        <f t="shared" si="6"/>
        <v>486.4</v>
      </c>
      <c r="K77" s="43">
        <f t="shared" si="7"/>
        <v>602.88</v>
      </c>
    </row>
    <row r="78" spans="1:11" ht="18" customHeight="1" x14ac:dyDescent="0.3">
      <c r="A78" s="53" t="s">
        <v>229</v>
      </c>
      <c r="B78" s="6" t="s">
        <v>75</v>
      </c>
      <c r="C78" s="7" t="s">
        <v>5</v>
      </c>
      <c r="D78" s="4">
        <v>898</v>
      </c>
      <c r="E78" s="12">
        <v>1.25</v>
      </c>
      <c r="F78" s="12">
        <v>1.25</v>
      </c>
      <c r="G78" s="12">
        <v>1.23</v>
      </c>
      <c r="H78" s="23">
        <f t="shared" si="4"/>
        <v>1.2433333333333334</v>
      </c>
      <c r="I78" s="14">
        <f t="shared" si="5"/>
        <v>1.54</v>
      </c>
      <c r="J78" s="42">
        <f t="shared" si="6"/>
        <v>1116.5133333333333</v>
      </c>
      <c r="K78" s="43">
        <f t="shared" si="7"/>
        <v>1382.92</v>
      </c>
    </row>
    <row r="79" spans="1:11" ht="18" customHeight="1" x14ac:dyDescent="0.3">
      <c r="A79" s="53" t="s">
        <v>230</v>
      </c>
      <c r="B79" s="6" t="s">
        <v>76</v>
      </c>
      <c r="C79" s="7" t="s">
        <v>5</v>
      </c>
      <c r="D79" s="4">
        <v>384</v>
      </c>
      <c r="E79" s="12">
        <v>2.3199999999999998</v>
      </c>
      <c r="F79" s="12">
        <v>2.3199999999999998</v>
      </c>
      <c r="G79" s="12">
        <v>2.2599999999999998</v>
      </c>
      <c r="H79" s="23">
        <f t="shared" si="4"/>
        <v>2.2999999999999998</v>
      </c>
      <c r="I79" s="14">
        <f t="shared" si="5"/>
        <v>2.86</v>
      </c>
      <c r="J79" s="42">
        <f t="shared" si="6"/>
        <v>883.19999999999993</v>
      </c>
      <c r="K79" s="43">
        <f t="shared" si="7"/>
        <v>1098.24</v>
      </c>
    </row>
    <row r="80" spans="1:11" ht="18" customHeight="1" x14ac:dyDescent="0.3">
      <c r="A80" s="53" t="s">
        <v>231</v>
      </c>
      <c r="B80" s="6" t="s">
        <v>77</v>
      </c>
      <c r="C80" s="7" t="s">
        <v>5</v>
      </c>
      <c r="D80" s="4">
        <v>200</v>
      </c>
      <c r="E80" s="12">
        <v>166.78</v>
      </c>
      <c r="F80" s="12">
        <v>137.56</v>
      </c>
      <c r="G80" s="12">
        <v>137.56</v>
      </c>
      <c r="H80" s="23">
        <f t="shared" si="4"/>
        <v>147.30000000000001</v>
      </c>
      <c r="I80" s="14">
        <f t="shared" si="5"/>
        <v>182.99</v>
      </c>
      <c r="J80" s="42">
        <f t="shared" si="6"/>
        <v>29460.000000000004</v>
      </c>
      <c r="K80" s="43">
        <f t="shared" si="7"/>
        <v>36598</v>
      </c>
    </row>
    <row r="81" spans="1:11" ht="18" customHeight="1" x14ac:dyDescent="0.3">
      <c r="A81" s="53" t="s">
        <v>232</v>
      </c>
      <c r="B81" s="3" t="s">
        <v>78</v>
      </c>
      <c r="C81" s="7" t="s">
        <v>5</v>
      </c>
      <c r="D81" s="4">
        <v>14</v>
      </c>
      <c r="E81" s="12">
        <v>25.26</v>
      </c>
      <c r="F81" s="12">
        <v>19.64</v>
      </c>
      <c r="G81" s="12">
        <v>19.739999999999998</v>
      </c>
      <c r="H81" s="23">
        <f t="shared" si="4"/>
        <v>21.546666666666667</v>
      </c>
      <c r="I81" s="14">
        <f t="shared" si="5"/>
        <v>26.77</v>
      </c>
      <c r="J81" s="42">
        <f t="shared" si="6"/>
        <v>301.65333333333331</v>
      </c>
      <c r="K81" s="43">
        <f t="shared" si="7"/>
        <v>374.78</v>
      </c>
    </row>
    <row r="82" spans="1:11" ht="18" customHeight="1" x14ac:dyDescent="0.3">
      <c r="A82" s="53" t="s">
        <v>233</v>
      </c>
      <c r="B82" s="3" t="s">
        <v>79</v>
      </c>
      <c r="C82" s="7" t="s">
        <v>5</v>
      </c>
      <c r="D82" s="4">
        <v>206</v>
      </c>
      <c r="E82" s="12">
        <v>99.8</v>
      </c>
      <c r="F82" s="12">
        <v>87.19</v>
      </c>
      <c r="G82" s="12">
        <v>86.19</v>
      </c>
      <c r="H82" s="23">
        <f t="shared" si="4"/>
        <v>91.06</v>
      </c>
      <c r="I82" s="14">
        <f t="shared" si="5"/>
        <v>113.12</v>
      </c>
      <c r="J82" s="42">
        <f t="shared" si="6"/>
        <v>18758.36</v>
      </c>
      <c r="K82" s="43">
        <f t="shared" si="7"/>
        <v>23302.720000000001</v>
      </c>
    </row>
    <row r="83" spans="1:11" ht="18" customHeight="1" x14ac:dyDescent="0.3">
      <c r="A83" s="53" t="s">
        <v>234</v>
      </c>
      <c r="B83" s="3" t="s">
        <v>80</v>
      </c>
      <c r="C83" s="7" t="s">
        <v>5</v>
      </c>
      <c r="D83" s="5">
        <v>6000</v>
      </c>
      <c r="E83" s="12">
        <v>9.43</v>
      </c>
      <c r="F83" s="12">
        <v>9.43</v>
      </c>
      <c r="G83" s="12">
        <v>9.0299999999999994</v>
      </c>
      <c r="H83" s="23">
        <f t="shared" si="4"/>
        <v>9.2966666666666669</v>
      </c>
      <c r="I83" s="14">
        <f t="shared" si="5"/>
        <v>11.55</v>
      </c>
      <c r="J83" s="42">
        <f t="shared" si="6"/>
        <v>55780</v>
      </c>
      <c r="K83" s="43">
        <f t="shared" si="7"/>
        <v>69300</v>
      </c>
    </row>
    <row r="84" spans="1:11" ht="18" customHeight="1" x14ac:dyDescent="0.3">
      <c r="A84" s="53" t="s">
        <v>235</v>
      </c>
      <c r="B84" s="6" t="s">
        <v>81</v>
      </c>
      <c r="C84" s="7" t="s">
        <v>5</v>
      </c>
      <c r="D84" s="4">
        <v>200</v>
      </c>
      <c r="E84" s="12">
        <v>4.67</v>
      </c>
      <c r="F84" s="12">
        <v>3.3</v>
      </c>
      <c r="G84" s="12">
        <v>3.34</v>
      </c>
      <c r="H84" s="23">
        <f t="shared" si="4"/>
        <v>3.7699999999999996</v>
      </c>
      <c r="I84" s="14">
        <f t="shared" si="5"/>
        <v>4.68</v>
      </c>
      <c r="J84" s="42">
        <f t="shared" si="6"/>
        <v>753.99999999999989</v>
      </c>
      <c r="K84" s="43">
        <f t="shared" si="7"/>
        <v>936</v>
      </c>
    </row>
    <row r="85" spans="1:11" ht="18" customHeight="1" x14ac:dyDescent="0.3">
      <c r="A85" s="53" t="s">
        <v>236</v>
      </c>
      <c r="B85" s="6" t="s">
        <v>82</v>
      </c>
      <c r="C85" s="7" t="s">
        <v>5</v>
      </c>
      <c r="D85" s="4">
        <v>36</v>
      </c>
      <c r="E85" s="12">
        <v>6</v>
      </c>
      <c r="F85" s="12">
        <v>4.54</v>
      </c>
      <c r="G85" s="12">
        <v>4.51</v>
      </c>
      <c r="H85" s="23">
        <f t="shared" si="4"/>
        <v>5.0166666666666666</v>
      </c>
      <c r="I85" s="14">
        <f t="shared" si="5"/>
        <v>6.23</v>
      </c>
      <c r="J85" s="42">
        <f t="shared" si="6"/>
        <v>180.6</v>
      </c>
      <c r="K85" s="43">
        <f t="shared" si="7"/>
        <v>224.28</v>
      </c>
    </row>
    <row r="86" spans="1:11" ht="18" customHeight="1" x14ac:dyDescent="0.3">
      <c r="A86" s="53" t="s">
        <v>237</v>
      </c>
      <c r="B86" s="6" t="s">
        <v>83</v>
      </c>
      <c r="C86" s="7" t="s">
        <v>5</v>
      </c>
      <c r="D86" s="4">
        <v>20</v>
      </c>
      <c r="E86" s="12">
        <v>4.5</v>
      </c>
      <c r="F86" s="12">
        <v>3.29</v>
      </c>
      <c r="G86" s="12">
        <v>3.19</v>
      </c>
      <c r="H86" s="23">
        <f t="shared" si="4"/>
        <v>3.66</v>
      </c>
      <c r="I86" s="14">
        <f t="shared" si="5"/>
        <v>4.55</v>
      </c>
      <c r="J86" s="42">
        <f t="shared" si="6"/>
        <v>73.2</v>
      </c>
      <c r="K86" s="43">
        <f t="shared" si="7"/>
        <v>91</v>
      </c>
    </row>
    <row r="87" spans="1:11" ht="18" customHeight="1" x14ac:dyDescent="0.3">
      <c r="A87" s="53" t="s">
        <v>238</v>
      </c>
      <c r="B87" s="3" t="s">
        <v>84</v>
      </c>
      <c r="C87" s="7" t="s">
        <v>5</v>
      </c>
      <c r="D87" s="4">
        <v>930</v>
      </c>
      <c r="E87" s="12">
        <v>29</v>
      </c>
      <c r="F87" s="12">
        <v>21.73</v>
      </c>
      <c r="G87" s="12">
        <v>21.15</v>
      </c>
      <c r="H87" s="23">
        <f t="shared" si="4"/>
        <v>23.959999999999997</v>
      </c>
      <c r="I87" s="14">
        <f t="shared" si="5"/>
        <v>29.77</v>
      </c>
      <c r="J87" s="42">
        <f t="shared" si="6"/>
        <v>22282.799999999999</v>
      </c>
      <c r="K87" s="43">
        <f t="shared" si="7"/>
        <v>27686.1</v>
      </c>
    </row>
    <row r="88" spans="1:11" ht="18" customHeight="1" x14ac:dyDescent="0.3">
      <c r="A88" s="53" t="s">
        <v>239</v>
      </c>
      <c r="B88" s="6" t="s">
        <v>85</v>
      </c>
      <c r="C88" s="7" t="s">
        <v>5</v>
      </c>
      <c r="D88" s="4">
        <v>40</v>
      </c>
      <c r="E88" s="12">
        <v>36</v>
      </c>
      <c r="F88" s="12">
        <v>34.18</v>
      </c>
      <c r="G88" s="12">
        <v>33.130000000000003</v>
      </c>
      <c r="H88" s="23">
        <f t="shared" si="4"/>
        <v>34.436666666666667</v>
      </c>
      <c r="I88" s="14">
        <f t="shared" si="5"/>
        <v>42.78</v>
      </c>
      <c r="J88" s="42">
        <f t="shared" si="6"/>
        <v>1377.4666666666667</v>
      </c>
      <c r="K88" s="43">
        <f t="shared" si="7"/>
        <v>1711.2</v>
      </c>
    </row>
    <row r="89" spans="1:11" ht="18" customHeight="1" x14ac:dyDescent="0.3">
      <c r="A89" s="53" t="s">
        <v>240</v>
      </c>
      <c r="B89" s="6" t="s">
        <v>86</v>
      </c>
      <c r="C89" s="7" t="s">
        <v>5</v>
      </c>
      <c r="D89" s="4">
        <v>60</v>
      </c>
      <c r="E89" s="12">
        <v>9</v>
      </c>
      <c r="F89" s="12">
        <v>4.71</v>
      </c>
      <c r="G89" s="12">
        <v>4.51</v>
      </c>
      <c r="H89" s="23">
        <f t="shared" si="4"/>
        <v>6.0733333333333333</v>
      </c>
      <c r="I89" s="14">
        <f t="shared" si="5"/>
        <v>7.54</v>
      </c>
      <c r="J89" s="42">
        <f t="shared" si="6"/>
        <v>364.4</v>
      </c>
      <c r="K89" s="43">
        <f t="shared" si="7"/>
        <v>452.4</v>
      </c>
    </row>
    <row r="90" spans="1:11" ht="18" customHeight="1" x14ac:dyDescent="0.3">
      <c r="A90" s="53" t="s">
        <v>241</v>
      </c>
      <c r="B90" s="3" t="s">
        <v>87</v>
      </c>
      <c r="C90" s="7" t="s">
        <v>5</v>
      </c>
      <c r="D90" s="4">
        <v>100</v>
      </c>
      <c r="E90" s="12">
        <v>2.2999999999999998</v>
      </c>
      <c r="F90" s="12">
        <v>1.44</v>
      </c>
      <c r="G90" s="12">
        <v>1.35</v>
      </c>
      <c r="H90" s="23">
        <f t="shared" si="4"/>
        <v>1.6966666666666665</v>
      </c>
      <c r="I90" s="14">
        <f t="shared" si="5"/>
        <v>2.11</v>
      </c>
      <c r="J90" s="42">
        <f t="shared" si="6"/>
        <v>169.66666666666666</v>
      </c>
      <c r="K90" s="43">
        <f t="shared" si="7"/>
        <v>211</v>
      </c>
    </row>
    <row r="91" spans="1:11" ht="18" customHeight="1" x14ac:dyDescent="0.3">
      <c r="A91" s="53" t="s">
        <v>242</v>
      </c>
      <c r="B91" s="3" t="s">
        <v>88</v>
      </c>
      <c r="C91" s="7" t="s">
        <v>5</v>
      </c>
      <c r="D91" s="4">
        <v>220</v>
      </c>
      <c r="E91" s="12">
        <v>5</v>
      </c>
      <c r="F91" s="12">
        <v>11.67</v>
      </c>
      <c r="G91" s="12">
        <v>10.67</v>
      </c>
      <c r="H91" s="23">
        <f t="shared" si="4"/>
        <v>9.1133333333333351</v>
      </c>
      <c r="I91" s="14">
        <f t="shared" si="5"/>
        <v>11.32</v>
      </c>
      <c r="J91" s="42">
        <f t="shared" si="6"/>
        <v>2004.9333333333336</v>
      </c>
      <c r="K91" s="43">
        <f t="shared" si="7"/>
        <v>2490.4</v>
      </c>
    </row>
    <row r="92" spans="1:11" ht="18" customHeight="1" x14ac:dyDescent="0.3">
      <c r="A92" s="53" t="s">
        <v>243</v>
      </c>
      <c r="B92" s="3" t="s">
        <v>89</v>
      </c>
      <c r="C92" s="7" t="s">
        <v>5</v>
      </c>
      <c r="D92" s="4">
        <v>200</v>
      </c>
      <c r="E92" s="12">
        <v>5</v>
      </c>
      <c r="F92" s="12">
        <v>3.19</v>
      </c>
      <c r="G92" s="12">
        <v>3.23</v>
      </c>
      <c r="H92" s="23">
        <f t="shared" si="4"/>
        <v>3.8066666666666666</v>
      </c>
      <c r="I92" s="14">
        <f t="shared" si="5"/>
        <v>4.7300000000000004</v>
      </c>
      <c r="J92" s="42">
        <f t="shared" si="6"/>
        <v>761.33333333333337</v>
      </c>
      <c r="K92" s="43">
        <f t="shared" si="7"/>
        <v>946</v>
      </c>
    </row>
    <row r="93" spans="1:11" ht="18" customHeight="1" x14ac:dyDescent="0.3">
      <c r="A93" s="53" t="s">
        <v>244</v>
      </c>
      <c r="B93" s="6" t="s">
        <v>90</v>
      </c>
      <c r="C93" s="7" t="s">
        <v>5</v>
      </c>
      <c r="D93" s="4">
        <v>190</v>
      </c>
      <c r="E93" s="12">
        <v>9.9</v>
      </c>
      <c r="F93" s="12">
        <v>7.87</v>
      </c>
      <c r="G93" s="12">
        <v>7.37</v>
      </c>
      <c r="H93" s="23">
        <f t="shared" si="4"/>
        <v>8.3800000000000008</v>
      </c>
      <c r="I93" s="14">
        <f t="shared" si="5"/>
        <v>10.41</v>
      </c>
      <c r="J93" s="42">
        <f t="shared" si="6"/>
        <v>1592.2</v>
      </c>
      <c r="K93" s="43">
        <f t="shared" si="7"/>
        <v>1977.9</v>
      </c>
    </row>
    <row r="94" spans="1:11" ht="18" customHeight="1" x14ac:dyDescent="0.3">
      <c r="A94" s="53" t="s">
        <v>245</v>
      </c>
      <c r="B94" s="6" t="s">
        <v>91</v>
      </c>
      <c r="C94" s="7" t="s">
        <v>5</v>
      </c>
      <c r="D94" s="4">
        <v>530</v>
      </c>
      <c r="E94" s="12">
        <v>25</v>
      </c>
      <c r="F94" s="12">
        <v>17.98</v>
      </c>
      <c r="G94" s="12">
        <v>17.38</v>
      </c>
      <c r="H94" s="23">
        <f t="shared" si="4"/>
        <v>20.12</v>
      </c>
      <c r="I94" s="14">
        <f t="shared" si="5"/>
        <v>25</v>
      </c>
      <c r="J94" s="42">
        <f t="shared" si="6"/>
        <v>10663.6</v>
      </c>
      <c r="K94" s="43">
        <f t="shared" si="7"/>
        <v>13250</v>
      </c>
    </row>
    <row r="95" spans="1:11" ht="18" customHeight="1" x14ac:dyDescent="0.3">
      <c r="A95" s="53" t="s">
        <v>246</v>
      </c>
      <c r="B95" s="6" t="s">
        <v>92</v>
      </c>
      <c r="C95" s="7" t="s">
        <v>5</v>
      </c>
      <c r="D95" s="4">
        <v>490</v>
      </c>
      <c r="E95" s="12">
        <v>34.56</v>
      </c>
      <c r="F95" s="12">
        <v>29</v>
      </c>
      <c r="G95" s="12">
        <v>28.78</v>
      </c>
      <c r="H95" s="23">
        <f t="shared" si="4"/>
        <v>30.78</v>
      </c>
      <c r="I95" s="14">
        <f t="shared" si="5"/>
        <v>38.24</v>
      </c>
      <c r="J95" s="42">
        <f t="shared" si="6"/>
        <v>15082.2</v>
      </c>
      <c r="K95" s="43">
        <f t="shared" si="7"/>
        <v>18737.599999999999</v>
      </c>
    </row>
    <row r="96" spans="1:11" ht="18" customHeight="1" x14ac:dyDescent="0.3">
      <c r="A96" s="53" t="s">
        <v>247</v>
      </c>
      <c r="B96" s="3" t="s">
        <v>93</v>
      </c>
      <c r="C96" s="7" t="s">
        <v>5</v>
      </c>
      <c r="D96" s="5">
        <v>1440</v>
      </c>
      <c r="E96" s="12">
        <v>2</v>
      </c>
      <c r="F96" s="12">
        <v>0.59</v>
      </c>
      <c r="G96" s="12">
        <v>0.57999999999999996</v>
      </c>
      <c r="H96" s="23">
        <f t="shared" si="4"/>
        <v>1.0566666666666666</v>
      </c>
      <c r="I96" s="14">
        <f t="shared" si="5"/>
        <v>1.31</v>
      </c>
      <c r="J96" s="42">
        <f t="shared" si="6"/>
        <v>1521.6</v>
      </c>
      <c r="K96" s="43">
        <f t="shared" si="7"/>
        <v>1886.4</v>
      </c>
    </row>
    <row r="97" spans="1:11" ht="18" customHeight="1" x14ac:dyDescent="0.3">
      <c r="A97" s="53" t="s">
        <v>248</v>
      </c>
      <c r="B97" s="3" t="s">
        <v>94</v>
      </c>
      <c r="C97" s="7" t="s">
        <v>5</v>
      </c>
      <c r="D97" s="5">
        <v>1560</v>
      </c>
      <c r="E97" s="12">
        <v>1.2</v>
      </c>
      <c r="F97" s="12">
        <v>0.59</v>
      </c>
      <c r="G97" s="12">
        <v>0.59</v>
      </c>
      <c r="H97" s="23">
        <f t="shared" si="4"/>
        <v>0.79333333333333333</v>
      </c>
      <c r="I97" s="14">
        <f t="shared" si="5"/>
        <v>0.99</v>
      </c>
      <c r="J97" s="42">
        <f t="shared" si="6"/>
        <v>1237.5999999999999</v>
      </c>
      <c r="K97" s="43">
        <f t="shared" si="7"/>
        <v>1544.4</v>
      </c>
    </row>
    <row r="98" spans="1:11" ht="18" customHeight="1" x14ac:dyDescent="0.3">
      <c r="A98" s="53" t="s">
        <v>249</v>
      </c>
      <c r="B98" s="3" t="s">
        <v>95</v>
      </c>
      <c r="C98" s="7" t="s">
        <v>5</v>
      </c>
      <c r="D98" s="5">
        <v>1050</v>
      </c>
      <c r="E98" s="12">
        <v>0.99</v>
      </c>
      <c r="F98" s="12">
        <v>0.59</v>
      </c>
      <c r="G98" s="12">
        <v>0.59</v>
      </c>
      <c r="H98" s="23">
        <f t="shared" si="4"/>
        <v>0.72333333333333327</v>
      </c>
      <c r="I98" s="14">
        <f t="shared" si="5"/>
        <v>0.9</v>
      </c>
      <c r="J98" s="42">
        <f t="shared" si="6"/>
        <v>759.49999999999989</v>
      </c>
      <c r="K98" s="43">
        <f t="shared" si="7"/>
        <v>945</v>
      </c>
    </row>
    <row r="99" spans="1:11" ht="18" customHeight="1" x14ac:dyDescent="0.3">
      <c r="A99" s="53" t="s">
        <v>250</v>
      </c>
      <c r="B99" s="6" t="s">
        <v>96</v>
      </c>
      <c r="C99" s="7" t="s">
        <v>5</v>
      </c>
      <c r="D99" s="4">
        <v>730</v>
      </c>
      <c r="E99" s="12">
        <v>44.5</v>
      </c>
      <c r="F99" s="12">
        <v>39.76</v>
      </c>
      <c r="G99" s="12">
        <v>39.76</v>
      </c>
      <c r="H99" s="23">
        <f t="shared" si="4"/>
        <v>41.339999999999996</v>
      </c>
      <c r="I99" s="14">
        <f t="shared" si="5"/>
        <v>51.36</v>
      </c>
      <c r="J99" s="42">
        <f t="shared" si="6"/>
        <v>30178.199999999997</v>
      </c>
      <c r="K99" s="43">
        <f t="shared" si="7"/>
        <v>37492.800000000003</v>
      </c>
    </row>
    <row r="100" spans="1:11" ht="18" customHeight="1" x14ac:dyDescent="0.3">
      <c r="A100" s="53" t="s">
        <v>251</v>
      </c>
      <c r="B100" s="6" t="s">
        <v>97</v>
      </c>
      <c r="C100" s="7" t="s">
        <v>5</v>
      </c>
      <c r="D100" s="4">
        <v>520</v>
      </c>
      <c r="E100" s="12">
        <v>17.79</v>
      </c>
      <c r="F100" s="12">
        <v>15.45</v>
      </c>
      <c r="G100" s="12">
        <v>15.55</v>
      </c>
      <c r="H100" s="23">
        <f t="shared" si="4"/>
        <v>16.263333333333332</v>
      </c>
      <c r="I100" s="14">
        <f t="shared" si="5"/>
        <v>20.2</v>
      </c>
      <c r="J100" s="42">
        <f t="shared" si="6"/>
        <v>8456.9333333333325</v>
      </c>
      <c r="K100" s="43">
        <f t="shared" si="7"/>
        <v>10504</v>
      </c>
    </row>
    <row r="101" spans="1:11" ht="18" customHeight="1" x14ac:dyDescent="0.3">
      <c r="A101" s="53" t="s">
        <v>252</v>
      </c>
      <c r="B101" s="3" t="s">
        <v>98</v>
      </c>
      <c r="C101" s="7" t="s">
        <v>5</v>
      </c>
      <c r="D101" s="4">
        <v>102</v>
      </c>
      <c r="E101" s="12">
        <v>9.8000000000000007</v>
      </c>
      <c r="F101" s="12">
        <v>7.2</v>
      </c>
      <c r="G101" s="12">
        <v>7.2</v>
      </c>
      <c r="H101" s="23">
        <f t="shared" si="4"/>
        <v>8.0666666666666664</v>
      </c>
      <c r="I101" s="14">
        <f t="shared" si="5"/>
        <v>10.02</v>
      </c>
      <c r="J101" s="42">
        <f t="shared" si="6"/>
        <v>822.8</v>
      </c>
      <c r="K101" s="43">
        <f t="shared" si="7"/>
        <v>1022.04</v>
      </c>
    </row>
    <row r="102" spans="1:11" ht="18" customHeight="1" x14ac:dyDescent="0.3">
      <c r="A102" s="53" t="s">
        <v>253</v>
      </c>
      <c r="B102" s="6" t="s">
        <v>99</v>
      </c>
      <c r="C102" s="7" t="s">
        <v>5</v>
      </c>
      <c r="D102" s="4">
        <v>576</v>
      </c>
      <c r="E102" s="12">
        <v>9.1999999999999993</v>
      </c>
      <c r="F102" s="12">
        <v>8.3000000000000007</v>
      </c>
      <c r="G102" s="12">
        <v>7.94</v>
      </c>
      <c r="H102" s="23">
        <f t="shared" si="4"/>
        <v>8.48</v>
      </c>
      <c r="I102" s="14">
        <f t="shared" si="5"/>
        <v>10.53</v>
      </c>
      <c r="J102" s="42">
        <f t="shared" si="6"/>
        <v>4884.4800000000005</v>
      </c>
      <c r="K102" s="43">
        <f t="shared" si="7"/>
        <v>6065.28</v>
      </c>
    </row>
    <row r="103" spans="1:11" ht="18" customHeight="1" x14ac:dyDescent="0.3">
      <c r="A103" s="53" t="s">
        <v>254</v>
      </c>
      <c r="B103" s="6" t="s">
        <v>100</v>
      </c>
      <c r="C103" s="7" t="s">
        <v>5</v>
      </c>
      <c r="D103" s="4">
        <v>272</v>
      </c>
      <c r="E103" s="12">
        <v>55</v>
      </c>
      <c r="F103" s="12">
        <v>47.36</v>
      </c>
      <c r="G103" s="12">
        <v>46.96</v>
      </c>
      <c r="H103" s="23">
        <f t="shared" si="4"/>
        <v>49.773333333333333</v>
      </c>
      <c r="I103" s="14">
        <f t="shared" si="5"/>
        <v>61.83</v>
      </c>
      <c r="J103" s="42">
        <f t="shared" si="6"/>
        <v>13538.346666666666</v>
      </c>
      <c r="K103" s="43">
        <f t="shared" si="7"/>
        <v>16817.759999999998</v>
      </c>
    </row>
    <row r="104" spans="1:11" ht="18" customHeight="1" x14ac:dyDescent="0.3">
      <c r="A104" s="53" t="s">
        <v>255</v>
      </c>
      <c r="B104" s="6" t="s">
        <v>101</v>
      </c>
      <c r="C104" s="7" t="s">
        <v>5</v>
      </c>
      <c r="D104" s="4">
        <v>164</v>
      </c>
      <c r="E104" s="12">
        <v>28</v>
      </c>
      <c r="F104" s="12">
        <v>19.309999999999999</v>
      </c>
      <c r="G104" s="12">
        <v>17.010000000000002</v>
      </c>
      <c r="H104" s="23">
        <f t="shared" si="4"/>
        <v>21.44</v>
      </c>
      <c r="I104" s="14">
        <f t="shared" si="5"/>
        <v>26.63</v>
      </c>
      <c r="J104" s="42">
        <f t="shared" si="6"/>
        <v>3516.1600000000003</v>
      </c>
      <c r="K104" s="43">
        <f t="shared" si="7"/>
        <v>4367.32</v>
      </c>
    </row>
    <row r="105" spans="1:11" ht="18" customHeight="1" x14ac:dyDescent="0.3">
      <c r="A105" s="53" t="s">
        <v>256</v>
      </c>
      <c r="B105" s="3" t="s">
        <v>102</v>
      </c>
      <c r="C105" s="7" t="s">
        <v>0</v>
      </c>
      <c r="D105" s="4">
        <v>80</v>
      </c>
      <c r="E105" s="12">
        <v>23</v>
      </c>
      <c r="F105" s="12">
        <v>7.47</v>
      </c>
      <c r="G105" s="12">
        <v>7.17</v>
      </c>
      <c r="H105" s="23">
        <f t="shared" si="4"/>
        <v>12.546666666666667</v>
      </c>
      <c r="I105" s="14">
        <f t="shared" si="5"/>
        <v>15.59</v>
      </c>
      <c r="J105" s="42">
        <f t="shared" si="6"/>
        <v>1003.7333333333333</v>
      </c>
      <c r="K105" s="43">
        <f t="shared" si="7"/>
        <v>1247.2</v>
      </c>
    </row>
    <row r="106" spans="1:11" ht="18" customHeight="1" x14ac:dyDescent="0.3">
      <c r="A106" s="53" t="s">
        <v>257</v>
      </c>
      <c r="B106" s="3" t="s">
        <v>103</v>
      </c>
      <c r="C106" s="4" t="s">
        <v>5</v>
      </c>
      <c r="D106" s="4">
        <v>226</v>
      </c>
      <c r="E106" s="12">
        <v>9.98</v>
      </c>
      <c r="F106" s="12">
        <v>14.6</v>
      </c>
      <c r="G106" s="12">
        <v>14.68</v>
      </c>
      <c r="H106" s="23">
        <f t="shared" si="4"/>
        <v>13.086666666666666</v>
      </c>
      <c r="I106" s="14">
        <f t="shared" si="5"/>
        <v>16.260000000000002</v>
      </c>
      <c r="J106" s="42">
        <f t="shared" si="6"/>
        <v>2957.5866666666666</v>
      </c>
      <c r="K106" s="43">
        <f t="shared" si="7"/>
        <v>3674.76</v>
      </c>
    </row>
    <row r="107" spans="1:11" ht="18" customHeight="1" x14ac:dyDescent="0.3">
      <c r="A107" s="53" t="s">
        <v>258</v>
      </c>
      <c r="B107" s="6" t="s">
        <v>104</v>
      </c>
      <c r="C107" s="7" t="s">
        <v>5</v>
      </c>
      <c r="D107" s="5">
        <v>2704</v>
      </c>
      <c r="E107" s="12">
        <v>18</v>
      </c>
      <c r="F107" s="12">
        <v>12.51</v>
      </c>
      <c r="G107" s="12">
        <v>12.15</v>
      </c>
      <c r="H107" s="23">
        <f t="shared" si="4"/>
        <v>14.219999999999999</v>
      </c>
      <c r="I107" s="14">
        <f t="shared" si="5"/>
        <v>17.670000000000002</v>
      </c>
      <c r="J107" s="42">
        <f t="shared" si="6"/>
        <v>38450.879999999997</v>
      </c>
      <c r="K107" s="43">
        <f t="shared" si="7"/>
        <v>47779.68</v>
      </c>
    </row>
    <row r="108" spans="1:11" ht="18" customHeight="1" x14ac:dyDescent="0.3">
      <c r="A108" s="53" t="s">
        <v>259</v>
      </c>
      <c r="B108" s="3" t="s">
        <v>105</v>
      </c>
      <c r="C108" s="7" t="s">
        <v>5</v>
      </c>
      <c r="D108" s="5">
        <v>3586</v>
      </c>
      <c r="E108" s="12">
        <v>2.1</v>
      </c>
      <c r="F108" s="12">
        <v>1.98</v>
      </c>
      <c r="G108" s="12">
        <v>1.98</v>
      </c>
      <c r="H108" s="23">
        <f t="shared" si="4"/>
        <v>2.02</v>
      </c>
      <c r="I108" s="14">
        <f t="shared" si="5"/>
        <v>2.5099999999999998</v>
      </c>
      <c r="J108" s="42">
        <f t="shared" si="6"/>
        <v>7243.72</v>
      </c>
      <c r="K108" s="43">
        <f t="shared" si="7"/>
        <v>9000.86</v>
      </c>
    </row>
    <row r="109" spans="1:11" ht="18" customHeight="1" x14ac:dyDescent="0.3">
      <c r="A109" s="53" t="s">
        <v>260</v>
      </c>
      <c r="B109" s="3" t="s">
        <v>106</v>
      </c>
      <c r="C109" s="7" t="s">
        <v>5</v>
      </c>
      <c r="D109" s="5">
        <v>8432</v>
      </c>
      <c r="E109" s="12">
        <v>3.4</v>
      </c>
      <c r="F109" s="12">
        <v>2.4430000000000001</v>
      </c>
      <c r="G109" s="12">
        <v>2.34</v>
      </c>
      <c r="H109" s="23">
        <f t="shared" si="4"/>
        <v>2.7276666666666665</v>
      </c>
      <c r="I109" s="14">
        <f t="shared" si="5"/>
        <v>3.39</v>
      </c>
      <c r="J109" s="42">
        <f t="shared" si="6"/>
        <v>22999.685333333331</v>
      </c>
      <c r="K109" s="43">
        <f t="shared" si="7"/>
        <v>28584.48</v>
      </c>
    </row>
    <row r="110" spans="1:11" ht="18" customHeight="1" x14ac:dyDescent="0.3">
      <c r="A110" s="53" t="s">
        <v>261</v>
      </c>
      <c r="B110" s="6" t="s">
        <v>107</v>
      </c>
      <c r="C110" s="7" t="s">
        <v>5</v>
      </c>
      <c r="D110" s="4">
        <v>194</v>
      </c>
      <c r="E110" s="12">
        <v>5.5</v>
      </c>
      <c r="F110" s="12">
        <v>1.78</v>
      </c>
      <c r="G110" s="12">
        <v>1.77</v>
      </c>
      <c r="H110" s="23">
        <f t="shared" si="4"/>
        <v>3.0166666666666671</v>
      </c>
      <c r="I110" s="14">
        <f t="shared" si="5"/>
        <v>3.75</v>
      </c>
      <c r="J110" s="42">
        <f t="shared" si="6"/>
        <v>585.23333333333346</v>
      </c>
      <c r="K110" s="43">
        <f t="shared" si="7"/>
        <v>727.5</v>
      </c>
    </row>
    <row r="111" spans="1:11" ht="18" customHeight="1" x14ac:dyDescent="0.3">
      <c r="A111" s="53" t="s">
        <v>262</v>
      </c>
      <c r="B111" s="6" t="s">
        <v>108</v>
      </c>
      <c r="C111" s="7" t="s">
        <v>5</v>
      </c>
      <c r="D111" s="4">
        <v>200</v>
      </c>
      <c r="E111" s="12">
        <v>4.5</v>
      </c>
      <c r="F111" s="12">
        <v>3.37</v>
      </c>
      <c r="G111" s="12">
        <v>3.27</v>
      </c>
      <c r="H111" s="23">
        <f t="shared" si="4"/>
        <v>3.7133333333333334</v>
      </c>
      <c r="I111" s="14">
        <f t="shared" si="5"/>
        <v>4.6100000000000003</v>
      </c>
      <c r="J111" s="42">
        <f t="shared" si="6"/>
        <v>742.66666666666663</v>
      </c>
      <c r="K111" s="43">
        <f t="shared" si="7"/>
        <v>922</v>
      </c>
    </row>
    <row r="112" spans="1:11" ht="18" customHeight="1" x14ac:dyDescent="0.3">
      <c r="A112" s="53" t="s">
        <v>263</v>
      </c>
      <c r="B112" s="6" t="s">
        <v>109</v>
      </c>
      <c r="C112" s="7" t="s">
        <v>5</v>
      </c>
      <c r="D112" s="4">
        <v>40</v>
      </c>
      <c r="E112" s="12">
        <v>11</v>
      </c>
      <c r="F112" s="12">
        <v>7.13</v>
      </c>
      <c r="G112" s="12">
        <v>7.13</v>
      </c>
      <c r="H112" s="23">
        <f t="shared" si="4"/>
        <v>8.42</v>
      </c>
      <c r="I112" s="14">
        <f t="shared" si="5"/>
        <v>10.46</v>
      </c>
      <c r="J112" s="42">
        <f t="shared" si="6"/>
        <v>336.8</v>
      </c>
      <c r="K112" s="43">
        <f t="shared" si="7"/>
        <v>418.4</v>
      </c>
    </row>
    <row r="113" spans="1:11" ht="18" customHeight="1" x14ac:dyDescent="0.3">
      <c r="A113" s="53" t="s">
        <v>264</v>
      </c>
      <c r="B113" s="6" t="s">
        <v>110</v>
      </c>
      <c r="C113" s="7" t="s">
        <v>5</v>
      </c>
      <c r="D113" s="4">
        <v>556</v>
      </c>
      <c r="E113" s="12">
        <v>12</v>
      </c>
      <c r="F113" s="12">
        <v>11.83</v>
      </c>
      <c r="G113" s="12">
        <v>11.21</v>
      </c>
      <c r="H113" s="23">
        <f t="shared" si="4"/>
        <v>11.68</v>
      </c>
      <c r="I113" s="14">
        <f t="shared" si="5"/>
        <v>14.51</v>
      </c>
      <c r="J113" s="42">
        <f t="shared" si="6"/>
        <v>6494.08</v>
      </c>
      <c r="K113" s="43">
        <f t="shared" si="7"/>
        <v>8067.56</v>
      </c>
    </row>
    <row r="114" spans="1:11" ht="18" customHeight="1" x14ac:dyDescent="0.3">
      <c r="A114" s="53" t="s">
        <v>265</v>
      </c>
      <c r="B114" s="6" t="s">
        <v>111</v>
      </c>
      <c r="C114" s="7" t="s">
        <v>5</v>
      </c>
      <c r="D114" s="4">
        <v>260</v>
      </c>
      <c r="E114" s="12">
        <v>166.8</v>
      </c>
      <c r="F114" s="12">
        <v>154.69</v>
      </c>
      <c r="G114" s="12">
        <v>144.69</v>
      </c>
      <c r="H114" s="23">
        <f t="shared" si="4"/>
        <v>155.39333333333335</v>
      </c>
      <c r="I114" s="14">
        <f t="shared" si="5"/>
        <v>193.05</v>
      </c>
      <c r="J114" s="42">
        <f t="shared" si="6"/>
        <v>40402.26666666667</v>
      </c>
      <c r="K114" s="43">
        <f t="shared" si="7"/>
        <v>50193</v>
      </c>
    </row>
    <row r="115" spans="1:11" ht="18" customHeight="1" x14ac:dyDescent="0.3">
      <c r="A115" s="53" t="s">
        <v>266</v>
      </c>
      <c r="B115" s="6" t="s">
        <v>112</v>
      </c>
      <c r="C115" s="7" t="s">
        <v>5</v>
      </c>
      <c r="D115" s="5">
        <v>1152</v>
      </c>
      <c r="E115" s="12">
        <v>27.85</v>
      </c>
      <c r="F115" s="12">
        <v>27.85</v>
      </c>
      <c r="G115" s="12">
        <v>27.5</v>
      </c>
      <c r="H115" s="23">
        <f t="shared" si="4"/>
        <v>27.733333333333334</v>
      </c>
      <c r="I115" s="14">
        <f t="shared" si="5"/>
        <v>34.450000000000003</v>
      </c>
      <c r="J115" s="42">
        <f t="shared" si="6"/>
        <v>31948.800000000003</v>
      </c>
      <c r="K115" s="43">
        <f t="shared" si="7"/>
        <v>39686.400000000001</v>
      </c>
    </row>
    <row r="116" spans="1:11" ht="18" customHeight="1" x14ac:dyDescent="0.3">
      <c r="A116" s="53" t="s">
        <v>267</v>
      </c>
      <c r="B116" s="6" t="s">
        <v>113</v>
      </c>
      <c r="C116" s="7" t="s">
        <v>5</v>
      </c>
      <c r="D116" s="4">
        <v>322</v>
      </c>
      <c r="E116" s="12">
        <v>1</v>
      </c>
      <c r="F116" s="12">
        <v>0.65</v>
      </c>
      <c r="G116" s="12">
        <v>0.65</v>
      </c>
      <c r="H116" s="23">
        <f t="shared" si="4"/>
        <v>0.76666666666666661</v>
      </c>
      <c r="I116" s="14">
        <f t="shared" si="5"/>
        <v>0.95</v>
      </c>
      <c r="J116" s="42">
        <f t="shared" si="6"/>
        <v>246.86666666666665</v>
      </c>
      <c r="K116" s="43">
        <f t="shared" si="7"/>
        <v>305.89999999999998</v>
      </c>
    </row>
    <row r="117" spans="1:11" ht="18" customHeight="1" x14ac:dyDescent="0.3">
      <c r="A117" s="53" t="s">
        <v>268</v>
      </c>
      <c r="B117" s="6" t="s">
        <v>114</v>
      </c>
      <c r="C117" s="7" t="s">
        <v>5</v>
      </c>
      <c r="D117" s="5">
        <v>16000</v>
      </c>
      <c r="E117" s="12">
        <v>20</v>
      </c>
      <c r="F117" s="12">
        <v>21.76</v>
      </c>
      <c r="G117" s="12">
        <v>19.760000000000002</v>
      </c>
      <c r="H117" s="23">
        <f t="shared" si="4"/>
        <v>20.506666666666671</v>
      </c>
      <c r="I117" s="14">
        <f t="shared" si="5"/>
        <v>25.48</v>
      </c>
      <c r="J117" s="42">
        <f t="shared" si="6"/>
        <v>328106.66666666674</v>
      </c>
      <c r="K117" s="43">
        <f t="shared" si="7"/>
        <v>407680</v>
      </c>
    </row>
    <row r="118" spans="1:11" ht="18" customHeight="1" x14ac:dyDescent="0.3">
      <c r="A118" s="53" t="s">
        <v>269</v>
      </c>
      <c r="B118" s="6" t="s">
        <v>115</v>
      </c>
      <c r="C118" s="7" t="s">
        <v>5</v>
      </c>
      <c r="D118" s="5">
        <v>1336</v>
      </c>
      <c r="E118" s="12">
        <v>2.5</v>
      </c>
      <c r="F118" s="12">
        <v>1.29</v>
      </c>
      <c r="G118" s="12">
        <v>1.25</v>
      </c>
      <c r="H118" s="23">
        <f t="shared" si="4"/>
        <v>1.68</v>
      </c>
      <c r="I118" s="14">
        <f t="shared" si="5"/>
        <v>2.09</v>
      </c>
      <c r="J118" s="42">
        <f t="shared" si="6"/>
        <v>2244.48</v>
      </c>
      <c r="K118" s="43">
        <f t="shared" si="7"/>
        <v>2792.24</v>
      </c>
    </row>
    <row r="119" spans="1:11" ht="18" customHeight="1" x14ac:dyDescent="0.3">
      <c r="A119" s="53" t="s">
        <v>270</v>
      </c>
      <c r="B119" s="6" t="s">
        <v>116</v>
      </c>
      <c r="C119" s="7" t="s">
        <v>5</v>
      </c>
      <c r="D119" s="4">
        <v>80</v>
      </c>
      <c r="E119" s="12">
        <v>9.9</v>
      </c>
      <c r="F119" s="12">
        <v>7.83</v>
      </c>
      <c r="G119" s="12">
        <v>7.48</v>
      </c>
      <c r="H119" s="23">
        <f t="shared" si="4"/>
        <v>8.4033333333333342</v>
      </c>
      <c r="I119" s="14">
        <f t="shared" si="5"/>
        <v>10.44</v>
      </c>
      <c r="J119" s="42">
        <f t="shared" si="6"/>
        <v>672.26666666666677</v>
      </c>
      <c r="K119" s="43">
        <f t="shared" si="7"/>
        <v>835.2</v>
      </c>
    </row>
    <row r="120" spans="1:11" ht="18" customHeight="1" x14ac:dyDescent="0.3">
      <c r="A120" s="53" t="s">
        <v>271</v>
      </c>
      <c r="B120" s="6" t="s">
        <v>117</v>
      </c>
      <c r="C120" s="7" t="s">
        <v>5</v>
      </c>
      <c r="D120" s="4">
        <v>110</v>
      </c>
      <c r="E120" s="12">
        <v>98</v>
      </c>
      <c r="F120" s="12">
        <v>78.14</v>
      </c>
      <c r="G120" s="12">
        <v>76.69</v>
      </c>
      <c r="H120" s="23">
        <f t="shared" si="4"/>
        <v>84.276666666666657</v>
      </c>
      <c r="I120" s="14">
        <f t="shared" si="5"/>
        <v>104.7</v>
      </c>
      <c r="J120" s="42">
        <f t="shared" si="6"/>
        <v>9270.4333333333325</v>
      </c>
      <c r="K120" s="43">
        <f t="shared" si="7"/>
        <v>11517</v>
      </c>
    </row>
    <row r="121" spans="1:11" ht="18" customHeight="1" x14ac:dyDescent="0.3">
      <c r="A121" s="53" t="s">
        <v>272</v>
      </c>
      <c r="B121" s="6" t="s">
        <v>118</v>
      </c>
      <c r="C121" s="7" t="s">
        <v>5</v>
      </c>
      <c r="D121" s="4">
        <v>162</v>
      </c>
      <c r="E121" s="12">
        <v>19</v>
      </c>
      <c r="F121" s="12">
        <v>13.7</v>
      </c>
      <c r="G121" s="12">
        <v>13.96</v>
      </c>
      <c r="H121" s="23">
        <f t="shared" si="4"/>
        <v>15.553333333333335</v>
      </c>
      <c r="I121" s="14">
        <f t="shared" si="5"/>
        <v>19.32</v>
      </c>
      <c r="J121" s="42">
        <f t="shared" si="6"/>
        <v>2519.6400000000003</v>
      </c>
      <c r="K121" s="43">
        <f t="shared" si="7"/>
        <v>3129.84</v>
      </c>
    </row>
    <row r="122" spans="1:11" ht="18" customHeight="1" x14ac:dyDescent="0.3">
      <c r="A122" s="53" t="s">
        <v>273</v>
      </c>
      <c r="B122" s="6" t="s">
        <v>119</v>
      </c>
      <c r="C122" s="7" t="s">
        <v>5</v>
      </c>
      <c r="D122" s="4">
        <v>300</v>
      </c>
      <c r="E122" s="12">
        <v>79</v>
      </c>
      <c r="F122" s="12">
        <v>62</v>
      </c>
      <c r="G122" s="12">
        <v>60</v>
      </c>
      <c r="H122" s="23">
        <f t="shared" si="4"/>
        <v>67</v>
      </c>
      <c r="I122" s="14">
        <f t="shared" si="5"/>
        <v>83.23</v>
      </c>
      <c r="J122" s="42">
        <f t="shared" si="6"/>
        <v>20100</v>
      </c>
      <c r="K122" s="43">
        <f t="shared" si="7"/>
        <v>24969</v>
      </c>
    </row>
    <row r="123" spans="1:11" ht="18" customHeight="1" x14ac:dyDescent="0.3">
      <c r="A123" s="53" t="s">
        <v>274</v>
      </c>
      <c r="B123" s="6" t="s">
        <v>120</v>
      </c>
      <c r="C123" s="7" t="s">
        <v>5</v>
      </c>
      <c r="D123" s="4">
        <v>300</v>
      </c>
      <c r="E123" s="12">
        <v>91</v>
      </c>
      <c r="F123" s="12">
        <v>76</v>
      </c>
      <c r="G123" s="12">
        <v>75</v>
      </c>
      <c r="H123" s="23">
        <f t="shared" si="4"/>
        <v>80.666666666666671</v>
      </c>
      <c r="I123" s="14">
        <f t="shared" si="5"/>
        <v>100.21</v>
      </c>
      <c r="J123" s="42">
        <f t="shared" si="6"/>
        <v>24200</v>
      </c>
      <c r="K123" s="43">
        <f t="shared" si="7"/>
        <v>30063</v>
      </c>
    </row>
    <row r="124" spans="1:11" ht="18" customHeight="1" x14ac:dyDescent="0.3">
      <c r="A124" s="53" t="s">
        <v>275</v>
      </c>
      <c r="B124" s="6" t="s">
        <v>121</v>
      </c>
      <c r="C124" s="7" t="s">
        <v>5</v>
      </c>
      <c r="D124" s="4">
        <v>60</v>
      </c>
      <c r="E124" s="12">
        <v>40</v>
      </c>
      <c r="F124" s="12">
        <v>95</v>
      </c>
      <c r="G124" s="12">
        <v>90</v>
      </c>
      <c r="H124" s="23">
        <f t="shared" si="4"/>
        <v>75</v>
      </c>
      <c r="I124" s="14">
        <f t="shared" si="5"/>
        <v>93.17</v>
      </c>
      <c r="J124" s="42">
        <f t="shared" si="6"/>
        <v>4500</v>
      </c>
      <c r="K124" s="43">
        <f t="shared" si="7"/>
        <v>5590.2</v>
      </c>
    </row>
    <row r="125" spans="1:11" ht="18" customHeight="1" x14ac:dyDescent="0.3">
      <c r="A125" s="53" t="s">
        <v>276</v>
      </c>
      <c r="B125" s="6" t="s">
        <v>122</v>
      </c>
      <c r="C125" s="7" t="s">
        <v>5</v>
      </c>
      <c r="D125" s="5">
        <v>13600</v>
      </c>
      <c r="E125" s="12">
        <v>60</v>
      </c>
      <c r="F125" s="12">
        <v>82.6</v>
      </c>
      <c r="G125" s="12">
        <v>82</v>
      </c>
      <c r="H125" s="23">
        <f t="shared" si="4"/>
        <v>74.86666666666666</v>
      </c>
      <c r="I125" s="14">
        <f t="shared" si="5"/>
        <v>93.01</v>
      </c>
      <c r="J125" s="42">
        <f t="shared" si="6"/>
        <v>1018186.6666666666</v>
      </c>
      <c r="K125" s="43">
        <f t="shared" si="7"/>
        <v>1264936</v>
      </c>
    </row>
    <row r="126" spans="1:11" ht="18" customHeight="1" x14ac:dyDescent="0.3">
      <c r="A126" s="53" t="s">
        <v>277</v>
      </c>
      <c r="B126" s="6" t="s">
        <v>123</v>
      </c>
      <c r="C126" s="7" t="s">
        <v>5</v>
      </c>
      <c r="D126" s="4">
        <v>118</v>
      </c>
      <c r="E126" s="12">
        <v>14</v>
      </c>
      <c r="F126" s="12">
        <v>12.67</v>
      </c>
      <c r="G126" s="12">
        <v>11.77</v>
      </c>
      <c r="H126" s="23">
        <f t="shared" si="4"/>
        <v>12.813333333333333</v>
      </c>
      <c r="I126" s="14">
        <f t="shared" si="5"/>
        <v>15.92</v>
      </c>
      <c r="J126" s="42">
        <f t="shared" si="6"/>
        <v>1511.9733333333334</v>
      </c>
      <c r="K126" s="43">
        <f t="shared" si="7"/>
        <v>1878.56</v>
      </c>
    </row>
    <row r="127" spans="1:11" ht="18" customHeight="1" x14ac:dyDescent="0.3">
      <c r="A127" s="53" t="s">
        <v>278</v>
      </c>
      <c r="B127" s="6" t="s">
        <v>124</v>
      </c>
      <c r="C127" s="7" t="s">
        <v>5</v>
      </c>
      <c r="D127" s="4">
        <v>40</v>
      </c>
      <c r="E127" s="12">
        <v>2990</v>
      </c>
      <c r="F127" s="12">
        <v>3490</v>
      </c>
      <c r="G127" s="12">
        <v>3480</v>
      </c>
      <c r="H127" s="23">
        <f t="shared" si="4"/>
        <v>3320</v>
      </c>
      <c r="I127" s="14">
        <f t="shared" si="5"/>
        <v>4124.4399999999996</v>
      </c>
      <c r="J127" s="42">
        <f t="shared" si="6"/>
        <v>132800</v>
      </c>
      <c r="K127" s="43">
        <f t="shared" si="7"/>
        <v>164977.60000000001</v>
      </c>
    </row>
    <row r="128" spans="1:11" ht="18" customHeight="1" x14ac:dyDescent="0.3">
      <c r="A128" s="53" t="s">
        <v>279</v>
      </c>
      <c r="B128" s="6" t="s">
        <v>125</v>
      </c>
      <c r="C128" s="7" t="s">
        <v>5</v>
      </c>
      <c r="D128" s="4">
        <v>30</v>
      </c>
      <c r="E128" s="12">
        <v>5345</v>
      </c>
      <c r="F128" s="12">
        <v>4150</v>
      </c>
      <c r="G128" s="12">
        <v>4100</v>
      </c>
      <c r="H128" s="23">
        <f t="shared" si="4"/>
        <v>4531.666666666667</v>
      </c>
      <c r="I128" s="14">
        <f t="shared" si="5"/>
        <v>5629.69</v>
      </c>
      <c r="J128" s="42">
        <f t="shared" si="6"/>
        <v>135950</v>
      </c>
      <c r="K128" s="43">
        <f t="shared" si="7"/>
        <v>168890.7</v>
      </c>
    </row>
    <row r="129" spans="1:11" ht="18" customHeight="1" x14ac:dyDescent="0.3">
      <c r="A129" s="53" t="s">
        <v>280</v>
      </c>
      <c r="B129" s="6" t="s">
        <v>126</v>
      </c>
      <c r="C129" s="7" t="s">
        <v>5</v>
      </c>
      <c r="D129" s="4">
        <v>10</v>
      </c>
      <c r="E129" s="12">
        <v>8900</v>
      </c>
      <c r="F129" s="12">
        <v>8700</v>
      </c>
      <c r="G129" s="12">
        <v>8519.7199999999993</v>
      </c>
      <c r="H129" s="23">
        <f t="shared" si="4"/>
        <v>8706.5733333333337</v>
      </c>
      <c r="I129" s="14">
        <f t="shared" si="5"/>
        <v>10816.18</v>
      </c>
      <c r="J129" s="42">
        <f t="shared" si="6"/>
        <v>87065.733333333337</v>
      </c>
      <c r="K129" s="43">
        <f t="shared" si="7"/>
        <v>108161.8</v>
      </c>
    </row>
    <row r="130" spans="1:11" ht="18" customHeight="1" x14ac:dyDescent="0.3">
      <c r="A130" s="53" t="s">
        <v>281</v>
      </c>
      <c r="B130" s="6" t="s">
        <v>127</v>
      </c>
      <c r="C130" s="7" t="s">
        <v>5</v>
      </c>
      <c r="D130" s="4">
        <v>8</v>
      </c>
      <c r="E130" s="12">
        <v>12000</v>
      </c>
      <c r="F130" s="12">
        <v>12700</v>
      </c>
      <c r="G130" s="12">
        <v>12750</v>
      </c>
      <c r="H130" s="23">
        <f t="shared" si="4"/>
        <v>12483.333333333334</v>
      </c>
      <c r="I130" s="14">
        <f t="shared" si="5"/>
        <v>15508.05</v>
      </c>
      <c r="J130" s="42">
        <f t="shared" si="6"/>
        <v>99866.666666666672</v>
      </c>
      <c r="K130" s="43">
        <f t="shared" si="7"/>
        <v>124064.4</v>
      </c>
    </row>
    <row r="131" spans="1:11" ht="18" customHeight="1" x14ac:dyDescent="0.3">
      <c r="A131" s="53" t="s">
        <v>282</v>
      </c>
      <c r="B131" s="6" t="s">
        <v>128</v>
      </c>
      <c r="C131" s="7" t="s">
        <v>5</v>
      </c>
      <c r="D131" s="4">
        <v>8</v>
      </c>
      <c r="E131" s="12">
        <v>21300</v>
      </c>
      <c r="F131" s="12">
        <v>15400</v>
      </c>
      <c r="G131" s="12">
        <v>15300</v>
      </c>
      <c r="H131" s="23">
        <f t="shared" si="4"/>
        <v>17333.333333333332</v>
      </c>
      <c r="I131" s="14">
        <f t="shared" si="5"/>
        <v>21533.200000000001</v>
      </c>
      <c r="J131" s="42">
        <f t="shared" si="6"/>
        <v>138666.66666666666</v>
      </c>
      <c r="K131" s="43">
        <f t="shared" si="7"/>
        <v>172265.60000000001</v>
      </c>
    </row>
    <row r="132" spans="1:11" ht="18" customHeight="1" x14ac:dyDescent="0.3">
      <c r="A132" s="53" t="s">
        <v>283</v>
      </c>
      <c r="B132" s="6" t="s">
        <v>129</v>
      </c>
      <c r="C132" s="7" t="s">
        <v>5</v>
      </c>
      <c r="D132" s="4">
        <v>12</v>
      </c>
      <c r="E132" s="12">
        <v>26</v>
      </c>
      <c r="F132" s="12">
        <v>17.7</v>
      </c>
      <c r="G132" s="12">
        <v>17.97</v>
      </c>
      <c r="H132" s="23">
        <f t="shared" si="4"/>
        <v>20.556666666666668</v>
      </c>
      <c r="I132" s="14">
        <f t="shared" si="5"/>
        <v>25.54</v>
      </c>
      <c r="J132" s="42">
        <f t="shared" si="6"/>
        <v>246.68</v>
      </c>
      <c r="K132" s="43">
        <f t="shared" si="7"/>
        <v>306.48</v>
      </c>
    </row>
    <row r="133" spans="1:11" ht="18" customHeight="1" x14ac:dyDescent="0.3">
      <c r="A133" s="53" t="s">
        <v>284</v>
      </c>
      <c r="B133" s="6" t="s">
        <v>130</v>
      </c>
      <c r="C133" s="7" t="s">
        <v>5</v>
      </c>
      <c r="D133" s="5">
        <v>2400</v>
      </c>
      <c r="E133" s="12">
        <v>540</v>
      </c>
      <c r="F133" s="12">
        <v>540</v>
      </c>
      <c r="G133" s="12">
        <v>530</v>
      </c>
      <c r="H133" s="23">
        <f t="shared" si="4"/>
        <v>536.66666666666663</v>
      </c>
      <c r="I133" s="14">
        <f t="shared" si="5"/>
        <v>666.7</v>
      </c>
      <c r="J133" s="42">
        <f t="shared" si="6"/>
        <v>1288000</v>
      </c>
      <c r="K133" s="43">
        <f t="shared" si="7"/>
        <v>1600080</v>
      </c>
    </row>
    <row r="134" spans="1:11" ht="18" customHeight="1" x14ac:dyDescent="0.3">
      <c r="A134" s="53" t="s">
        <v>285</v>
      </c>
      <c r="B134" s="6" t="s">
        <v>131</v>
      </c>
      <c r="C134" s="7" t="s">
        <v>5</v>
      </c>
      <c r="D134" s="5">
        <v>12000</v>
      </c>
      <c r="E134" s="12">
        <v>840</v>
      </c>
      <c r="F134" s="12">
        <v>645</v>
      </c>
      <c r="G134" s="12">
        <v>650</v>
      </c>
      <c r="H134" s="23">
        <f t="shared" si="4"/>
        <v>711.66666666666663</v>
      </c>
      <c r="I134" s="14">
        <f t="shared" si="5"/>
        <v>884.1</v>
      </c>
      <c r="J134" s="42">
        <f t="shared" si="6"/>
        <v>8540000</v>
      </c>
      <c r="K134" s="43">
        <f t="shared" si="7"/>
        <v>10609200</v>
      </c>
    </row>
    <row r="135" spans="1:11" ht="18" customHeight="1" x14ac:dyDescent="0.3">
      <c r="A135" s="53" t="s">
        <v>286</v>
      </c>
      <c r="B135" s="6" t="s">
        <v>132</v>
      </c>
      <c r="C135" s="7" t="s">
        <v>5</v>
      </c>
      <c r="D135" s="5">
        <v>1000</v>
      </c>
      <c r="E135" s="12">
        <v>730</v>
      </c>
      <c r="F135" s="12">
        <v>730</v>
      </c>
      <c r="G135" s="12">
        <v>720</v>
      </c>
      <c r="H135" s="23">
        <f t="shared" si="4"/>
        <v>726.66666666666663</v>
      </c>
      <c r="I135" s="14">
        <f t="shared" si="5"/>
        <v>902.74</v>
      </c>
      <c r="J135" s="42">
        <f t="shared" si="6"/>
        <v>726666.66666666663</v>
      </c>
      <c r="K135" s="43">
        <f t="shared" si="7"/>
        <v>902740</v>
      </c>
    </row>
    <row r="136" spans="1:11" ht="18" customHeight="1" x14ac:dyDescent="0.3">
      <c r="A136" s="53" t="s">
        <v>287</v>
      </c>
      <c r="B136" s="6" t="s">
        <v>133</v>
      </c>
      <c r="C136" s="7" t="s">
        <v>5</v>
      </c>
      <c r="D136" s="4">
        <v>600</v>
      </c>
      <c r="E136" s="12">
        <v>1335</v>
      </c>
      <c r="F136" s="12">
        <v>1355</v>
      </c>
      <c r="G136" s="12">
        <v>1350</v>
      </c>
      <c r="H136" s="23">
        <f t="shared" si="4"/>
        <v>1346.6666666666667</v>
      </c>
      <c r="I136" s="14">
        <f t="shared" si="5"/>
        <v>1672.96</v>
      </c>
      <c r="J136" s="42">
        <f t="shared" si="6"/>
        <v>808000</v>
      </c>
      <c r="K136" s="43">
        <f t="shared" si="7"/>
        <v>1003776</v>
      </c>
    </row>
    <row r="137" spans="1:11" ht="18" customHeight="1" x14ac:dyDescent="0.3">
      <c r="A137" s="53" t="s">
        <v>288</v>
      </c>
      <c r="B137" s="6" t="s">
        <v>134</v>
      </c>
      <c r="C137" s="7" t="s">
        <v>5</v>
      </c>
      <c r="D137" s="4">
        <v>518</v>
      </c>
      <c r="E137" s="12">
        <v>990</v>
      </c>
      <c r="F137" s="12">
        <v>860</v>
      </c>
      <c r="G137" s="12">
        <v>860</v>
      </c>
      <c r="H137" s="23">
        <f t="shared" si="4"/>
        <v>903.33333333333337</v>
      </c>
      <c r="I137" s="14">
        <f t="shared" si="5"/>
        <v>1122.21</v>
      </c>
      <c r="J137" s="42">
        <f t="shared" si="6"/>
        <v>467926.66666666669</v>
      </c>
      <c r="K137" s="43">
        <f t="shared" si="7"/>
        <v>581304.78</v>
      </c>
    </row>
    <row r="138" spans="1:11" ht="18" customHeight="1" x14ac:dyDescent="0.3">
      <c r="A138" s="53" t="s">
        <v>289</v>
      </c>
      <c r="B138" s="6" t="s">
        <v>135</v>
      </c>
      <c r="C138" s="7" t="s">
        <v>5</v>
      </c>
      <c r="D138" s="4">
        <v>102</v>
      </c>
      <c r="E138" s="12">
        <v>1100</v>
      </c>
      <c r="F138" s="12">
        <v>985</v>
      </c>
      <c r="G138" s="12">
        <v>985</v>
      </c>
      <c r="H138" s="23">
        <f t="shared" ref="H138:H147" si="8">(E138+F138+G138)/3</f>
        <v>1023.3333333333334</v>
      </c>
      <c r="I138" s="14">
        <f t="shared" ref="I138:I147" si="9">ROUND(H138*1.2423,2)</f>
        <v>1271.29</v>
      </c>
      <c r="J138" s="42">
        <f t="shared" ref="J138:J147" si="10">D138*H138</f>
        <v>104380</v>
      </c>
      <c r="K138" s="43">
        <f t="shared" ref="K138:K147" si="11">ROUND(D138*I138,2)</f>
        <v>129671.58</v>
      </c>
    </row>
    <row r="139" spans="1:11" ht="18" customHeight="1" x14ac:dyDescent="0.3">
      <c r="A139" s="53" t="s">
        <v>290</v>
      </c>
      <c r="B139" s="6" t="s">
        <v>136</v>
      </c>
      <c r="C139" s="7" t="s">
        <v>5</v>
      </c>
      <c r="D139" s="4">
        <v>28</v>
      </c>
      <c r="E139" s="12">
        <v>1300</v>
      </c>
      <c r="F139" s="12">
        <v>1280</v>
      </c>
      <c r="G139" s="12">
        <v>1241.94</v>
      </c>
      <c r="H139" s="23">
        <f t="shared" si="8"/>
        <v>1273.98</v>
      </c>
      <c r="I139" s="14">
        <f t="shared" si="9"/>
        <v>1582.67</v>
      </c>
      <c r="J139" s="42">
        <f t="shared" si="10"/>
        <v>35671.440000000002</v>
      </c>
      <c r="K139" s="43">
        <f t="shared" si="11"/>
        <v>44314.76</v>
      </c>
    </row>
    <row r="140" spans="1:11" ht="18" customHeight="1" x14ac:dyDescent="0.3">
      <c r="A140" s="53" t="s">
        <v>291</v>
      </c>
      <c r="B140" s="6" t="s">
        <v>137</v>
      </c>
      <c r="C140" s="7" t="s">
        <v>5</v>
      </c>
      <c r="D140" s="4">
        <v>12</v>
      </c>
      <c r="E140" s="12">
        <v>1900</v>
      </c>
      <c r="F140" s="12">
        <v>1800</v>
      </c>
      <c r="G140" s="12">
        <v>1701.26</v>
      </c>
      <c r="H140" s="23">
        <f t="shared" si="8"/>
        <v>1800.42</v>
      </c>
      <c r="I140" s="14">
        <f t="shared" si="9"/>
        <v>2236.66</v>
      </c>
      <c r="J140" s="42">
        <f t="shared" si="10"/>
        <v>21605.040000000001</v>
      </c>
      <c r="K140" s="43">
        <f t="shared" si="11"/>
        <v>26839.919999999998</v>
      </c>
    </row>
    <row r="141" spans="1:11" ht="18" customHeight="1" x14ac:dyDescent="0.3">
      <c r="A141" s="53" t="s">
        <v>292</v>
      </c>
      <c r="B141" s="6" t="s">
        <v>138</v>
      </c>
      <c r="C141" s="7" t="s">
        <v>5</v>
      </c>
      <c r="D141" s="4">
        <v>40</v>
      </c>
      <c r="E141" s="12">
        <v>2370</v>
      </c>
      <c r="F141" s="12">
        <v>2370</v>
      </c>
      <c r="G141" s="12">
        <v>2370</v>
      </c>
      <c r="H141" s="23">
        <f t="shared" si="8"/>
        <v>2370</v>
      </c>
      <c r="I141" s="14">
        <f t="shared" si="9"/>
        <v>2944.25</v>
      </c>
      <c r="J141" s="42">
        <f t="shared" si="10"/>
        <v>94800</v>
      </c>
      <c r="K141" s="43">
        <f t="shared" si="11"/>
        <v>117770</v>
      </c>
    </row>
    <row r="142" spans="1:11" ht="18" customHeight="1" x14ac:dyDescent="0.3">
      <c r="A142" s="53" t="s">
        <v>293</v>
      </c>
      <c r="B142" s="6" t="s">
        <v>139</v>
      </c>
      <c r="C142" s="7" t="s">
        <v>5</v>
      </c>
      <c r="D142" s="4">
        <v>50</v>
      </c>
      <c r="E142" s="12">
        <v>2300</v>
      </c>
      <c r="F142" s="12">
        <v>2300</v>
      </c>
      <c r="G142" s="12">
        <v>2044.97</v>
      </c>
      <c r="H142" s="23">
        <f t="shared" si="8"/>
        <v>2214.9900000000002</v>
      </c>
      <c r="I142" s="14">
        <f t="shared" si="9"/>
        <v>2751.68</v>
      </c>
      <c r="J142" s="42">
        <f t="shared" si="10"/>
        <v>110749.50000000001</v>
      </c>
      <c r="K142" s="43">
        <f t="shared" si="11"/>
        <v>137584</v>
      </c>
    </row>
    <row r="143" spans="1:11" ht="18" customHeight="1" x14ac:dyDescent="0.3">
      <c r="A143" s="53" t="s">
        <v>294</v>
      </c>
      <c r="B143" s="6" t="s">
        <v>140</v>
      </c>
      <c r="C143" s="7" t="s">
        <v>5</v>
      </c>
      <c r="D143" s="4">
        <v>70</v>
      </c>
      <c r="E143" s="12">
        <v>2500</v>
      </c>
      <c r="F143" s="12">
        <v>2500</v>
      </c>
      <c r="G143" s="12">
        <v>2400.62</v>
      </c>
      <c r="H143" s="23">
        <f t="shared" si="8"/>
        <v>2466.8733333333334</v>
      </c>
      <c r="I143" s="14">
        <f t="shared" si="9"/>
        <v>3064.6</v>
      </c>
      <c r="J143" s="42">
        <f t="shared" si="10"/>
        <v>172681.13333333333</v>
      </c>
      <c r="K143" s="43">
        <f t="shared" si="11"/>
        <v>214522</v>
      </c>
    </row>
    <row r="144" spans="1:11" ht="18" customHeight="1" x14ac:dyDescent="0.3">
      <c r="A144" s="53" t="s">
        <v>295</v>
      </c>
      <c r="B144" s="6" t="s">
        <v>141</v>
      </c>
      <c r="C144" s="7" t="s">
        <v>5</v>
      </c>
      <c r="D144" s="4">
        <v>400</v>
      </c>
      <c r="E144" s="12">
        <v>500</v>
      </c>
      <c r="F144" s="12">
        <v>500</v>
      </c>
      <c r="G144" s="12">
        <v>460.65</v>
      </c>
      <c r="H144" s="23">
        <f t="shared" si="8"/>
        <v>486.88333333333338</v>
      </c>
      <c r="I144" s="14">
        <f t="shared" si="9"/>
        <v>604.86</v>
      </c>
      <c r="J144" s="42">
        <f t="shared" si="10"/>
        <v>194753.33333333334</v>
      </c>
      <c r="K144" s="43">
        <f t="shared" si="11"/>
        <v>241944</v>
      </c>
    </row>
    <row r="145" spans="1:11" ht="18" customHeight="1" x14ac:dyDescent="0.3">
      <c r="A145" s="53" t="s">
        <v>296</v>
      </c>
      <c r="B145" s="6" t="s">
        <v>142</v>
      </c>
      <c r="C145" s="7" t="s">
        <v>5</v>
      </c>
      <c r="D145" s="4">
        <v>40</v>
      </c>
      <c r="E145" s="12">
        <v>650</v>
      </c>
      <c r="F145" s="12">
        <v>650</v>
      </c>
      <c r="G145" s="12">
        <v>610.80999999999995</v>
      </c>
      <c r="H145" s="23">
        <f t="shared" si="8"/>
        <v>636.93666666666661</v>
      </c>
      <c r="I145" s="14">
        <f t="shared" si="9"/>
        <v>791.27</v>
      </c>
      <c r="J145" s="42">
        <f t="shared" si="10"/>
        <v>25477.466666666664</v>
      </c>
      <c r="K145" s="43">
        <f t="shared" si="11"/>
        <v>31650.799999999999</v>
      </c>
    </row>
    <row r="146" spans="1:11" ht="18" customHeight="1" x14ac:dyDescent="0.3">
      <c r="A146" s="53" t="s">
        <v>297</v>
      </c>
      <c r="B146" s="6" t="s">
        <v>143</v>
      </c>
      <c r="C146" s="7" t="s">
        <v>5</v>
      </c>
      <c r="D146" s="4">
        <v>40</v>
      </c>
      <c r="E146" s="12">
        <v>670</v>
      </c>
      <c r="F146" s="12">
        <v>670</v>
      </c>
      <c r="G146" s="12">
        <v>661.61</v>
      </c>
      <c r="H146" s="23">
        <f t="shared" si="8"/>
        <v>667.20333333333338</v>
      </c>
      <c r="I146" s="14">
        <f t="shared" si="9"/>
        <v>828.87</v>
      </c>
      <c r="J146" s="42">
        <f t="shared" si="10"/>
        <v>26688.133333333335</v>
      </c>
      <c r="K146" s="43">
        <f t="shared" si="11"/>
        <v>33154.800000000003</v>
      </c>
    </row>
    <row r="147" spans="1:11" ht="18" customHeight="1" thickBot="1" x14ac:dyDescent="0.35">
      <c r="A147" s="54" t="s">
        <v>298</v>
      </c>
      <c r="B147" s="8" t="s">
        <v>144</v>
      </c>
      <c r="C147" s="9" t="s">
        <v>5</v>
      </c>
      <c r="D147" s="10">
        <v>30</v>
      </c>
      <c r="E147" s="13">
        <v>1500</v>
      </c>
      <c r="F147" s="13">
        <v>1500</v>
      </c>
      <c r="G147" s="13">
        <v>1394.14</v>
      </c>
      <c r="H147" s="31">
        <f t="shared" si="8"/>
        <v>1464.7133333333334</v>
      </c>
      <c r="I147" s="32">
        <f t="shared" si="9"/>
        <v>1819.61</v>
      </c>
      <c r="J147" s="44">
        <f t="shared" si="10"/>
        <v>43941.4</v>
      </c>
      <c r="K147" s="45">
        <f t="shared" si="11"/>
        <v>54588.3</v>
      </c>
    </row>
    <row r="148" spans="1:11" ht="30" customHeight="1" thickBot="1" x14ac:dyDescent="0.35">
      <c r="A148" s="46"/>
      <c r="B148" s="27"/>
      <c r="C148" s="27"/>
      <c r="D148" s="27"/>
      <c r="E148" s="29" t="s">
        <v>150</v>
      </c>
      <c r="F148" s="29" t="s">
        <v>300</v>
      </c>
      <c r="G148" s="29" t="s">
        <v>299</v>
      </c>
      <c r="H148" s="33"/>
      <c r="I148" s="34"/>
      <c r="J148" s="34"/>
      <c r="K148" s="35"/>
    </row>
    <row r="149" spans="1:11" s="2" customFormat="1" ht="18.75" customHeight="1" x14ac:dyDescent="0.3">
      <c r="A149" s="68" t="s">
        <v>2</v>
      </c>
      <c r="B149" s="68" t="s">
        <v>3</v>
      </c>
      <c r="C149" s="68" t="s">
        <v>154</v>
      </c>
      <c r="D149" s="68" t="s">
        <v>149</v>
      </c>
      <c r="E149" s="68" t="s">
        <v>153</v>
      </c>
      <c r="F149" s="68" t="s">
        <v>153</v>
      </c>
      <c r="G149" s="68" t="s">
        <v>153</v>
      </c>
      <c r="H149" s="68" t="s">
        <v>155</v>
      </c>
      <c r="I149" s="68" t="s">
        <v>156</v>
      </c>
      <c r="J149" s="68" t="s">
        <v>157</v>
      </c>
      <c r="K149" s="55" t="s">
        <v>309</v>
      </c>
    </row>
    <row r="150" spans="1:11" s="2" customFormat="1" ht="16.5" x14ac:dyDescent="0.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56"/>
    </row>
    <row r="151" spans="1:11" customFormat="1" ht="24.75" customHeight="1" x14ac:dyDescent="0.25">
      <c r="A151" s="16" t="s">
        <v>301</v>
      </c>
      <c r="B151" s="17" t="s">
        <v>302</v>
      </c>
      <c r="C151" s="17"/>
      <c r="D151" s="18"/>
      <c r="E151" s="19"/>
      <c r="F151" s="19"/>
      <c r="G151" s="20"/>
      <c r="H151" s="21"/>
      <c r="I151" s="22"/>
      <c r="J151" s="40">
        <f>SUM(J152:J154)</f>
        <v>7178338.666666667</v>
      </c>
      <c r="K151" s="41">
        <f>SUM(K152:K154)</f>
        <v>8917654</v>
      </c>
    </row>
    <row r="152" spans="1:11" ht="18" customHeight="1" x14ac:dyDescent="0.3">
      <c r="A152" s="54" t="s">
        <v>304</v>
      </c>
      <c r="B152" s="3" t="s">
        <v>145</v>
      </c>
      <c r="C152" s="4" t="s">
        <v>146</v>
      </c>
      <c r="D152" s="5">
        <v>4600</v>
      </c>
      <c r="E152" s="12">
        <v>1550</v>
      </c>
      <c r="F152" s="12">
        <v>1300</v>
      </c>
      <c r="G152" s="12">
        <v>1261.3699999999999</v>
      </c>
      <c r="H152" s="23">
        <f>(E152+F152+G152)/3</f>
        <v>1370.4566666666667</v>
      </c>
      <c r="I152" s="14">
        <f>ROUND(H152*1.2423,2)</f>
        <v>1702.52</v>
      </c>
      <c r="J152" s="36">
        <f>D152*H152</f>
        <v>6304100.666666667</v>
      </c>
      <c r="K152" s="37">
        <f>D152*I152</f>
        <v>7831592</v>
      </c>
    </row>
    <row r="153" spans="1:11" ht="18" customHeight="1" x14ac:dyDescent="0.3">
      <c r="A153" s="54" t="s">
        <v>305</v>
      </c>
      <c r="B153" s="3" t="s">
        <v>147</v>
      </c>
      <c r="C153" s="4" t="s">
        <v>146</v>
      </c>
      <c r="D153" s="5">
        <v>6000</v>
      </c>
      <c r="E153" s="12">
        <v>110</v>
      </c>
      <c r="F153" s="12">
        <v>100</v>
      </c>
      <c r="G153" s="12">
        <v>91.74</v>
      </c>
      <c r="H153" s="23">
        <f t="shared" ref="H153:H154" si="12">(E153+F153+G153)/3</f>
        <v>100.58</v>
      </c>
      <c r="I153" s="14">
        <f t="shared" ref="I153:I154" si="13">ROUND(H153*1.2423,2)</f>
        <v>124.95</v>
      </c>
      <c r="J153" s="36">
        <f t="shared" ref="J153:J154" si="14">D153*H153</f>
        <v>603480</v>
      </c>
      <c r="K153" s="37">
        <f t="shared" ref="K153:K154" si="15">D153*I153</f>
        <v>749700</v>
      </c>
    </row>
    <row r="154" spans="1:11" ht="18" customHeight="1" thickBot="1" x14ac:dyDescent="0.35">
      <c r="A154" s="54" t="s">
        <v>306</v>
      </c>
      <c r="B154" s="11" t="s">
        <v>148</v>
      </c>
      <c r="C154" s="10" t="s">
        <v>146</v>
      </c>
      <c r="D154" s="10">
        <v>200</v>
      </c>
      <c r="E154" s="13">
        <v>1500</v>
      </c>
      <c r="F154" s="13">
        <v>1300</v>
      </c>
      <c r="G154" s="13">
        <v>1261.3699999999999</v>
      </c>
      <c r="H154" s="30">
        <f t="shared" si="12"/>
        <v>1353.79</v>
      </c>
      <c r="I154" s="15">
        <f t="shared" si="13"/>
        <v>1681.81</v>
      </c>
      <c r="J154" s="38">
        <f t="shared" si="14"/>
        <v>270758</v>
      </c>
      <c r="K154" s="39">
        <f t="shared" si="15"/>
        <v>336362</v>
      </c>
    </row>
    <row r="155" spans="1:11" customFormat="1" ht="32.25" customHeight="1" thickBot="1" x14ac:dyDescent="0.3">
      <c r="A155" s="82" t="s">
        <v>307</v>
      </c>
      <c r="B155" s="82"/>
      <c r="C155" s="82"/>
      <c r="D155" s="82"/>
      <c r="E155" s="82"/>
      <c r="F155" s="82"/>
      <c r="G155" s="82"/>
      <c r="H155" s="82"/>
      <c r="I155" s="83"/>
      <c r="J155" s="47">
        <f>J8+J151</f>
        <v>24287792.54533333</v>
      </c>
      <c r="K155" s="48">
        <f>K8+K151</f>
        <v>30172590.860000003</v>
      </c>
    </row>
    <row r="156" spans="1:11" customFormat="1" ht="38.25" customHeight="1" x14ac:dyDescent="0.25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</row>
    <row r="157" spans="1:11" customFormat="1" ht="21.75" customHeight="1" x14ac:dyDescent="0.25">
      <c r="A157" s="76" t="s">
        <v>310</v>
      </c>
      <c r="B157" s="77"/>
      <c r="C157" s="77"/>
      <c r="D157" s="77"/>
      <c r="E157" s="77"/>
      <c r="F157" s="77"/>
      <c r="G157" s="77"/>
      <c r="H157" s="77"/>
      <c r="I157" s="77"/>
      <c r="J157" s="77"/>
      <c r="K157" s="78"/>
    </row>
    <row r="158" spans="1:11" customFormat="1" ht="21.75" customHeight="1" x14ac:dyDescent="0.25">
      <c r="A158" s="79" t="s">
        <v>312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1"/>
    </row>
    <row r="159" spans="1:11" customFormat="1" ht="18" customHeight="1" x14ac:dyDescent="0.25">
      <c r="A159" s="79" t="s">
        <v>311</v>
      </c>
      <c r="B159" s="80"/>
      <c r="C159" s="80"/>
      <c r="D159" s="80"/>
      <c r="E159" s="80"/>
      <c r="F159" s="80"/>
      <c r="G159" s="80"/>
      <c r="H159" s="80"/>
      <c r="I159" s="80"/>
      <c r="J159" s="80"/>
      <c r="K159" s="81"/>
    </row>
    <row r="160" spans="1:11" customFormat="1" ht="22.5" customHeight="1" x14ac:dyDescent="0.3">
      <c r="A160" s="49"/>
      <c r="B160" s="50"/>
      <c r="C160" s="50"/>
      <c r="D160" s="50"/>
      <c r="E160" s="50"/>
      <c r="F160" s="50"/>
      <c r="G160" s="50"/>
      <c r="H160" s="50"/>
      <c r="I160" s="50"/>
      <c r="J160" s="50"/>
      <c r="K160" s="24"/>
    </row>
    <row r="161" spans="1:11" customFormat="1" ht="16.5" x14ac:dyDescent="0.3">
      <c r="A161" s="49"/>
      <c r="B161" s="50"/>
      <c r="C161" s="50"/>
      <c r="D161" s="50"/>
      <c r="E161" s="50"/>
      <c r="F161" s="50"/>
      <c r="G161" s="50"/>
      <c r="H161" s="50"/>
      <c r="I161" s="50"/>
      <c r="J161" s="50"/>
      <c r="K161" s="24"/>
    </row>
    <row r="162" spans="1:11" customFormat="1" ht="16.5" x14ac:dyDescent="0.3">
      <c r="A162" s="49"/>
      <c r="B162" s="50"/>
      <c r="C162" s="50"/>
      <c r="D162" s="50"/>
      <c r="E162" s="50"/>
      <c r="F162" s="50"/>
      <c r="G162" s="50"/>
      <c r="H162" s="50"/>
      <c r="I162" s="50"/>
      <c r="J162" s="50"/>
      <c r="K162" s="24"/>
    </row>
    <row r="163" spans="1:11" customFormat="1" ht="16.5" x14ac:dyDescent="0.3">
      <c r="A163" s="49"/>
      <c r="B163" s="50"/>
      <c r="C163" s="50"/>
      <c r="D163" s="50"/>
      <c r="E163" s="50"/>
      <c r="F163" s="50"/>
      <c r="G163" s="50"/>
      <c r="H163" s="50"/>
      <c r="I163" s="50"/>
      <c r="J163" s="50"/>
      <c r="K163" s="24"/>
    </row>
    <row r="164" spans="1:11" customFormat="1" ht="16.5" x14ac:dyDescent="0.3">
      <c r="A164" s="49"/>
      <c r="B164" s="50"/>
      <c r="C164" s="50"/>
      <c r="D164" s="50"/>
      <c r="E164" s="50"/>
      <c r="F164" s="50"/>
      <c r="G164" s="50"/>
      <c r="H164" s="50"/>
      <c r="I164" s="50"/>
      <c r="J164" s="50"/>
      <c r="K164" s="24"/>
    </row>
    <row r="165" spans="1:11" customFormat="1" ht="17.25" thickBot="1" x14ac:dyDescent="0.35">
      <c r="A165" s="51"/>
      <c r="B165" s="25"/>
      <c r="C165" s="25"/>
      <c r="D165" s="25"/>
      <c r="E165" s="25"/>
      <c r="F165" s="25"/>
      <c r="G165" s="25"/>
      <c r="H165" s="25"/>
      <c r="I165" s="25"/>
      <c r="J165" s="25"/>
      <c r="K165" s="52"/>
    </row>
  </sheetData>
  <mergeCells count="32">
    <mergeCell ref="A156:K156"/>
    <mergeCell ref="A157:K157"/>
    <mergeCell ref="A158:K158"/>
    <mergeCell ref="A159:K159"/>
    <mergeCell ref="K149:K150"/>
    <mergeCell ref="A155:I155"/>
    <mergeCell ref="F149:F150"/>
    <mergeCell ref="G149:G150"/>
    <mergeCell ref="H149:H150"/>
    <mergeCell ref="I149:I150"/>
    <mergeCell ref="J149:J150"/>
    <mergeCell ref="A149:A150"/>
    <mergeCell ref="B149:B150"/>
    <mergeCell ref="C149:C150"/>
    <mergeCell ref="D149:D150"/>
    <mergeCell ref="E149:E150"/>
    <mergeCell ref="K6:K7"/>
    <mergeCell ref="A1:K1"/>
    <mergeCell ref="A2:K2"/>
    <mergeCell ref="A3:K3"/>
    <mergeCell ref="I4:K4"/>
    <mergeCell ref="E6:E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A4:H4"/>
  </mergeCells>
  <printOptions horizontalCentered="1"/>
  <pageMargins left="0.11811023622047245" right="0.11811023622047245" top="0.59055118110236227" bottom="0.39370078740157483" header="0.31496062992125984" footer="0.31496062992125984"/>
  <pageSetup paperSize="9" scale="6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Amarildo</dc:creator>
  <cp:lastModifiedBy>DANIELA LUIZA ZANATTA</cp:lastModifiedBy>
  <cp:lastPrinted>2019-11-01T13:47:43Z</cp:lastPrinted>
  <dcterms:created xsi:type="dcterms:W3CDTF">2018-08-13T02:59:53Z</dcterms:created>
  <dcterms:modified xsi:type="dcterms:W3CDTF">2019-12-20T19:10:48Z</dcterms:modified>
</cp:coreProperties>
</file>